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2017\TRABAJOS 2018\DIS\PÁGINA WEB\Departamento de Desarrollo Humano\"/>
    </mc:Choice>
  </mc:AlternateContent>
  <bookViews>
    <workbookView xWindow="0" yWindow="0" windowWidth="23355" windowHeight="9075" firstSheet="8" activeTab="8"/>
  </bookViews>
  <sheets>
    <sheet name="todas especializaciones" sheetId="3" state="hidden" r:id="rId1"/>
    <sheet name="GF7" sheetId="23" state="hidden" r:id="rId2"/>
    <sheet name="GYM26" sheetId="24" state="hidden" r:id="rId3"/>
    <sheet name="GPD14" sheetId="25" state="hidden" r:id="rId4"/>
    <sheet name="GT5" sheetId="26" state="hidden" r:id="rId5"/>
    <sheet name="GF8" sheetId="18" state="hidden" r:id="rId6"/>
    <sheet name="GT6" sheetId="17" state="hidden" r:id="rId7"/>
    <sheet name="GYM27" sheetId="19" state="hidden" r:id="rId8"/>
    <sheet name="FORMATO SOLICITUD DE CONTRATO" sheetId="21" r:id="rId9"/>
  </sheets>
  <definedNames>
    <definedName name="_xlnm.Print_Area" localSheetId="8">'FORMATO SOLICITUD DE CONTRATO'!$A$1:$R$65</definedName>
    <definedName name="_xlnm.Print_Area" localSheetId="1">'GF7'!$A$1:$R$68</definedName>
    <definedName name="_xlnm.Print_Area" localSheetId="5">'GF8'!$A$1:$R$68</definedName>
    <definedName name="_xlnm.Print_Area" localSheetId="3">'GPD14'!$A$1:$R$68</definedName>
    <definedName name="_xlnm.Print_Area" localSheetId="4">'GT5'!$A$1:$R$68</definedName>
    <definedName name="_xlnm.Print_Area" localSheetId="6">'GT6'!$A$1:$R$67</definedName>
    <definedName name="_xlnm.Print_Area" localSheetId="2">'GYM26'!$A$1:$R$68</definedName>
    <definedName name="_xlnm.Print_Area" localSheetId="7">'GYM27'!$A$1:$R$68</definedName>
  </definedNames>
  <calcPr calcId="162913"/>
</workbook>
</file>

<file path=xl/calcChain.xml><?xml version="1.0" encoding="utf-8"?>
<calcChain xmlns="http://schemas.openxmlformats.org/spreadsheetml/2006/main">
  <c r="C12" i="26" l="1"/>
  <c r="J17" i="17" l="1"/>
  <c r="I17" i="17"/>
  <c r="H17" i="17"/>
  <c r="J16" i="17"/>
  <c r="I16" i="17"/>
  <c r="H16" i="17"/>
  <c r="L12" i="3" l="1"/>
  <c r="R17" i="17" l="1"/>
  <c r="J16" i="19" l="1"/>
  <c r="I16" i="19"/>
  <c r="H16" i="19"/>
  <c r="F13" i="3" l="1"/>
  <c r="M14" i="24" l="1"/>
  <c r="D16" i="23"/>
  <c r="C13" i="23"/>
  <c r="C18" i="26"/>
  <c r="J12" i="26"/>
  <c r="I12" i="26"/>
  <c r="K19" i="26"/>
  <c r="F19" i="26"/>
  <c r="D19" i="26"/>
  <c r="C19" i="26"/>
  <c r="X44" i="3"/>
  <c r="L19" i="26" s="1"/>
  <c r="W70" i="3" l="1"/>
  <c r="W69" i="3"/>
  <c r="W68" i="3"/>
  <c r="X67" i="3"/>
  <c r="W66" i="3"/>
  <c r="X66" i="3" s="1"/>
  <c r="X65" i="3"/>
  <c r="K18" i="19"/>
  <c r="J18" i="19"/>
  <c r="I18" i="19"/>
  <c r="H18" i="19"/>
  <c r="F18" i="19"/>
  <c r="D18" i="19"/>
  <c r="C18" i="19"/>
  <c r="K17" i="19"/>
  <c r="J17" i="19"/>
  <c r="I17" i="19"/>
  <c r="H17" i="19"/>
  <c r="F17" i="19"/>
  <c r="D17" i="19"/>
  <c r="C17" i="19"/>
  <c r="R16" i="19"/>
  <c r="K16" i="19"/>
  <c r="F16" i="19"/>
  <c r="D16" i="19"/>
  <c r="C16" i="19"/>
  <c r="K15" i="19"/>
  <c r="J15" i="19"/>
  <c r="I15" i="19"/>
  <c r="H15" i="19"/>
  <c r="D15" i="19"/>
  <c r="C15" i="19"/>
  <c r="K14" i="19"/>
  <c r="J14" i="19"/>
  <c r="I14" i="19"/>
  <c r="H14" i="19"/>
  <c r="F14" i="19"/>
  <c r="D14" i="19"/>
  <c r="C14" i="19"/>
  <c r="W64" i="3"/>
  <c r="M18" i="19" s="1"/>
  <c r="W63" i="3"/>
  <c r="M17" i="19" s="1"/>
  <c r="X63" i="3" l="1"/>
  <c r="L17" i="19" s="1"/>
  <c r="X64" i="3"/>
  <c r="L18" i="19" s="1"/>
  <c r="X68" i="3"/>
  <c r="X69" i="3"/>
  <c r="X70" i="3"/>
  <c r="W62" i="3"/>
  <c r="M16" i="19" s="1"/>
  <c r="W61" i="3"/>
  <c r="M15" i="19" s="1"/>
  <c r="X60" i="3"/>
  <c r="L14" i="19" s="1"/>
  <c r="R16" i="17"/>
  <c r="K16" i="17"/>
  <c r="F16" i="17"/>
  <c r="D16" i="17"/>
  <c r="C16" i="17"/>
  <c r="K17" i="17"/>
  <c r="F17" i="17"/>
  <c r="D17" i="17"/>
  <c r="C17" i="17"/>
  <c r="K13" i="17"/>
  <c r="J13" i="17"/>
  <c r="I13" i="17"/>
  <c r="H13" i="17"/>
  <c r="F13" i="17"/>
  <c r="D13" i="17"/>
  <c r="C13" i="17"/>
  <c r="R14" i="17"/>
  <c r="K14" i="17"/>
  <c r="J14" i="17"/>
  <c r="I14" i="17"/>
  <c r="H14" i="17"/>
  <c r="F14" i="17"/>
  <c r="D14" i="17"/>
  <c r="C14" i="17"/>
  <c r="M15" i="17"/>
  <c r="K15" i="17"/>
  <c r="J15" i="17"/>
  <c r="I15" i="17"/>
  <c r="H15" i="17"/>
  <c r="F15" i="17"/>
  <c r="D15" i="17"/>
  <c r="C15" i="17"/>
  <c r="J12" i="17"/>
  <c r="I12" i="17"/>
  <c r="H12" i="17"/>
  <c r="F12" i="17"/>
  <c r="D12" i="17"/>
  <c r="C12" i="17"/>
  <c r="K12" i="17"/>
  <c r="W58" i="3"/>
  <c r="X58" i="3" s="1"/>
  <c r="L16" i="17" s="1"/>
  <c r="W59" i="3"/>
  <c r="X59" i="3" s="1"/>
  <c r="L17" i="17" s="1"/>
  <c r="W55" i="3"/>
  <c r="M13" i="17" s="1"/>
  <c r="W56" i="3"/>
  <c r="M14" i="17" s="1"/>
  <c r="X57" i="3"/>
  <c r="L15" i="17" s="1"/>
  <c r="X56" i="3" l="1"/>
  <c r="L14" i="17" s="1"/>
  <c r="X61" i="3"/>
  <c r="L15" i="19" s="1"/>
  <c r="X62" i="3"/>
  <c r="L16" i="19" s="1"/>
  <c r="M17" i="17"/>
  <c r="M16" i="17"/>
  <c r="X55" i="3"/>
  <c r="L13" i="17" s="1"/>
  <c r="X54" i="3"/>
  <c r="L12" i="17" s="1"/>
  <c r="W53" i="3" l="1"/>
  <c r="M17" i="18" s="1"/>
  <c r="W52" i="3"/>
  <c r="X52" i="3" s="1"/>
  <c r="L16" i="18" s="1"/>
  <c r="X51" i="3"/>
  <c r="L15" i="18" s="1"/>
  <c r="X50" i="3"/>
  <c r="L14" i="18" s="1"/>
  <c r="W50" i="3"/>
  <c r="W49" i="3"/>
  <c r="X49" i="3" s="1"/>
  <c r="L13" i="18" s="1"/>
  <c r="X53" i="3" l="1"/>
  <c r="L17" i="18" s="1"/>
  <c r="X48" i="3"/>
  <c r="L12" i="18" s="1"/>
  <c r="K17" i="18" l="1"/>
  <c r="J17" i="18"/>
  <c r="I17" i="18"/>
  <c r="H17" i="18"/>
  <c r="F17" i="18"/>
  <c r="D17" i="18"/>
  <c r="C17" i="18"/>
  <c r="M16" i="18"/>
  <c r="K16" i="18"/>
  <c r="J16" i="18"/>
  <c r="I16" i="18"/>
  <c r="H16" i="18"/>
  <c r="F16" i="18"/>
  <c r="D16" i="18"/>
  <c r="C16" i="18"/>
  <c r="M15" i="18"/>
  <c r="K15" i="18"/>
  <c r="J15" i="18"/>
  <c r="I15" i="18"/>
  <c r="H15" i="18"/>
  <c r="F15" i="18"/>
  <c r="D15" i="18"/>
  <c r="C15" i="18"/>
  <c r="M14" i="18"/>
  <c r="K14" i="18"/>
  <c r="J14" i="18"/>
  <c r="I14" i="18"/>
  <c r="H14" i="18"/>
  <c r="F14" i="18"/>
  <c r="D14" i="18"/>
  <c r="C14" i="18"/>
  <c r="M13" i="18"/>
  <c r="K13" i="18"/>
  <c r="J13" i="18"/>
  <c r="I13" i="18"/>
  <c r="H13" i="18"/>
  <c r="F13" i="18"/>
  <c r="D13" i="18"/>
  <c r="C13" i="18"/>
  <c r="M12" i="18"/>
  <c r="K12" i="18"/>
  <c r="J12" i="18"/>
  <c r="I12" i="18"/>
  <c r="H12" i="18"/>
  <c r="F12" i="18"/>
  <c r="D12" i="18"/>
  <c r="C12" i="18"/>
  <c r="K18" i="26" l="1"/>
  <c r="J18" i="26"/>
  <c r="I18" i="26"/>
  <c r="H18" i="26"/>
  <c r="F18" i="26"/>
  <c r="D18" i="26"/>
  <c r="J17" i="26"/>
  <c r="K17" i="26"/>
  <c r="I17" i="26"/>
  <c r="H17" i="26"/>
  <c r="F17" i="26"/>
  <c r="D17" i="26"/>
  <c r="C17" i="26"/>
  <c r="W41" i="3"/>
  <c r="M16" i="26" s="1"/>
  <c r="K16" i="26"/>
  <c r="J16" i="26"/>
  <c r="I16" i="26"/>
  <c r="H16" i="26"/>
  <c r="F16" i="26"/>
  <c r="D16" i="26"/>
  <c r="C16" i="26"/>
  <c r="R15" i="26"/>
  <c r="K15" i="26"/>
  <c r="J15" i="26"/>
  <c r="I15" i="26"/>
  <c r="H15" i="26"/>
  <c r="F15" i="26"/>
  <c r="D15" i="26"/>
  <c r="C15" i="26"/>
  <c r="R14" i="26"/>
  <c r="K14" i="26"/>
  <c r="J14" i="26"/>
  <c r="I14" i="26"/>
  <c r="H14" i="26"/>
  <c r="F14" i="26"/>
  <c r="D14" i="26"/>
  <c r="C14" i="26"/>
  <c r="R13" i="26"/>
  <c r="K13" i="26"/>
  <c r="J13" i="26"/>
  <c r="I13" i="26"/>
  <c r="H13" i="26"/>
  <c r="F13" i="26"/>
  <c r="D13" i="26"/>
  <c r="C13" i="26"/>
  <c r="M12" i="26"/>
  <c r="K12" i="26"/>
  <c r="H12" i="26"/>
  <c r="F12" i="26"/>
  <c r="D12" i="26"/>
  <c r="M18" i="25"/>
  <c r="K18" i="25"/>
  <c r="J18" i="25"/>
  <c r="I18" i="25"/>
  <c r="H18" i="25"/>
  <c r="F18" i="25"/>
  <c r="D18" i="25"/>
  <c r="C18" i="25"/>
  <c r="R17" i="25"/>
  <c r="K17" i="25"/>
  <c r="J17" i="25"/>
  <c r="I17" i="25"/>
  <c r="H17" i="25"/>
  <c r="F17" i="25"/>
  <c r="D17" i="25"/>
  <c r="C17" i="25"/>
  <c r="M16" i="25"/>
  <c r="K16" i="25"/>
  <c r="J16" i="25"/>
  <c r="I16" i="25"/>
  <c r="H16" i="25"/>
  <c r="F16" i="25"/>
  <c r="D16" i="25"/>
  <c r="C16" i="25"/>
  <c r="R15" i="25"/>
  <c r="K15" i="25"/>
  <c r="J15" i="25"/>
  <c r="I15" i="25"/>
  <c r="H15" i="25"/>
  <c r="F15" i="25"/>
  <c r="D15" i="25"/>
  <c r="C15" i="25"/>
  <c r="K14" i="25"/>
  <c r="J14" i="25"/>
  <c r="I14" i="25"/>
  <c r="H14" i="25"/>
  <c r="F14" i="25"/>
  <c r="D14" i="25"/>
  <c r="C14" i="25"/>
  <c r="M13" i="25"/>
  <c r="K13" i="25"/>
  <c r="J13" i="25"/>
  <c r="I13" i="25"/>
  <c r="H13" i="25"/>
  <c r="F13" i="25"/>
  <c r="D13" i="25"/>
  <c r="C13" i="25"/>
  <c r="K12" i="25"/>
  <c r="J12" i="25"/>
  <c r="I12" i="25"/>
  <c r="H12" i="25"/>
  <c r="F12" i="25"/>
  <c r="D12" i="25"/>
  <c r="C12" i="25"/>
  <c r="K16" i="24"/>
  <c r="J16" i="24"/>
  <c r="I16" i="24"/>
  <c r="H16" i="24"/>
  <c r="F16" i="24"/>
  <c r="D16" i="24"/>
  <c r="C16" i="24"/>
  <c r="K15" i="24"/>
  <c r="J15" i="24"/>
  <c r="I15" i="24"/>
  <c r="H15" i="24"/>
  <c r="F15" i="24"/>
  <c r="D15" i="24"/>
  <c r="C15" i="24"/>
  <c r="K14" i="24"/>
  <c r="J14" i="24"/>
  <c r="I14" i="24"/>
  <c r="H14" i="24"/>
  <c r="F14" i="24"/>
  <c r="D14" i="24"/>
  <c r="C14" i="24"/>
  <c r="K13" i="24"/>
  <c r="J13" i="24"/>
  <c r="I13" i="24"/>
  <c r="H13" i="24"/>
  <c r="F13" i="24"/>
  <c r="D13" i="24"/>
  <c r="C13" i="24"/>
  <c r="M12" i="24"/>
  <c r="K12" i="24"/>
  <c r="J12" i="24"/>
  <c r="I12" i="24"/>
  <c r="H12" i="24"/>
  <c r="F12" i="24"/>
  <c r="D12" i="24"/>
  <c r="C12" i="24"/>
  <c r="K19" i="23"/>
  <c r="J19" i="23"/>
  <c r="I19" i="23"/>
  <c r="H19" i="23"/>
  <c r="F19" i="23"/>
  <c r="D19" i="23"/>
  <c r="C19" i="23"/>
  <c r="R18" i="23"/>
  <c r="K18" i="23"/>
  <c r="J18" i="23"/>
  <c r="I18" i="23"/>
  <c r="H18" i="23"/>
  <c r="F18" i="23"/>
  <c r="D18" i="23"/>
  <c r="C18" i="23"/>
  <c r="K17" i="23"/>
  <c r="J17" i="23"/>
  <c r="I17" i="23"/>
  <c r="H17" i="23"/>
  <c r="F17" i="23"/>
  <c r="D17" i="23"/>
  <c r="C17" i="23"/>
  <c r="K16" i="23"/>
  <c r="J16" i="23"/>
  <c r="I16" i="23"/>
  <c r="H16" i="23"/>
  <c r="F16" i="23"/>
  <c r="C16" i="23"/>
  <c r="R15" i="23"/>
  <c r="K15" i="23"/>
  <c r="J15" i="23"/>
  <c r="I15" i="23"/>
  <c r="H15" i="23"/>
  <c r="F15" i="23"/>
  <c r="D15" i="23"/>
  <c r="C15" i="23"/>
  <c r="R14" i="23"/>
  <c r="K14" i="23"/>
  <c r="J14" i="23"/>
  <c r="I14" i="23"/>
  <c r="H14" i="23"/>
  <c r="F14" i="23"/>
  <c r="D14" i="23"/>
  <c r="C14" i="23"/>
  <c r="K13" i="23"/>
  <c r="J13" i="23"/>
  <c r="I13" i="23"/>
  <c r="H13" i="23"/>
  <c r="F13" i="23"/>
  <c r="D13" i="23"/>
  <c r="R12" i="23"/>
  <c r="W5" i="3"/>
  <c r="M12" i="23" s="1"/>
  <c r="W43" i="3" l="1"/>
  <c r="M18" i="26" s="1"/>
  <c r="X42" i="3"/>
  <c r="L17" i="26" s="1"/>
  <c r="W42" i="3"/>
  <c r="X41" i="3"/>
  <c r="L16" i="26" s="1"/>
  <c r="W40" i="3"/>
  <c r="M15" i="26" s="1"/>
  <c r="W39" i="3"/>
  <c r="W38" i="3"/>
  <c r="M13" i="26" s="1"/>
  <c r="X37" i="3"/>
  <c r="L12" i="26" s="1"/>
  <c r="X36" i="3"/>
  <c r="L18" i="25" s="1"/>
  <c r="W35" i="3"/>
  <c r="M17" i="25" s="1"/>
  <c r="X34" i="3"/>
  <c r="L16" i="25" s="1"/>
  <c r="W33" i="3"/>
  <c r="W32" i="3"/>
  <c r="X30" i="3"/>
  <c r="L13" i="25" s="1"/>
  <c r="X40" i="3" l="1"/>
  <c r="L15" i="26" s="1"/>
  <c r="X33" i="3"/>
  <c r="L15" i="25" s="1"/>
  <c r="M15" i="25"/>
  <c r="M14" i="26"/>
  <c r="X39" i="3"/>
  <c r="L14" i="26" s="1"/>
  <c r="X32" i="3"/>
  <c r="L14" i="25" s="1"/>
  <c r="M14" i="25"/>
  <c r="X35" i="3"/>
  <c r="L17" i="25" s="1"/>
  <c r="X38" i="3"/>
  <c r="L13" i="26" s="1"/>
  <c r="X43" i="3"/>
  <c r="L18" i="26" s="1"/>
  <c r="W28" i="3"/>
  <c r="W26" i="3"/>
  <c r="M16" i="24" s="1"/>
  <c r="W24" i="3"/>
  <c r="M15" i="24" s="1"/>
  <c r="X22" i="3"/>
  <c r="L14" i="24" s="1"/>
  <c r="X19" i="3"/>
  <c r="L12" i="24" s="1"/>
  <c r="W21" i="3"/>
  <c r="M13" i="24" s="1"/>
  <c r="M12" i="25" l="1"/>
  <c r="X28" i="3"/>
  <c r="L12" i="25" s="1"/>
  <c r="X21" i="3"/>
  <c r="L13" i="24" s="1"/>
  <c r="X24" i="3"/>
  <c r="L15" i="24" s="1"/>
  <c r="X26" i="3"/>
  <c r="L16" i="24" s="1"/>
  <c r="W18" i="3"/>
  <c r="W16" i="3"/>
  <c r="X15" i="3"/>
  <c r="L16" i="23" s="1"/>
  <c r="W17" i="3"/>
  <c r="M18" i="23" s="1"/>
  <c r="X18" i="3" l="1"/>
  <c r="L19" i="23" s="1"/>
  <c r="M19" i="23"/>
  <c r="X17" i="3"/>
  <c r="L18" i="23" s="1"/>
  <c r="X16" i="3"/>
  <c r="L17" i="23" s="1"/>
  <c r="M17" i="23"/>
  <c r="W13" i="3"/>
  <c r="X13" i="3" l="1"/>
  <c r="L15" i="23" s="1"/>
  <c r="M15" i="23"/>
  <c r="W11" i="3"/>
  <c r="X11" i="3" l="1"/>
  <c r="L14" i="23" s="1"/>
  <c r="M14" i="23"/>
  <c r="W9" i="3"/>
  <c r="X5" i="3"/>
  <c r="L12" i="23" s="1"/>
  <c r="X9" i="3" l="1"/>
  <c r="L13" i="23" s="1"/>
  <c r="M13" i="23"/>
  <c r="M17" i="26"/>
  <c r="M16" i="23" l="1"/>
  <c r="F15" i="19" l="1"/>
</calcChain>
</file>

<file path=xl/sharedStrings.xml><?xml version="1.0" encoding="utf-8"?>
<sst xmlns="http://schemas.openxmlformats.org/spreadsheetml/2006/main" count="1473" uniqueCount="484">
  <si>
    <t>Docencia Directa</t>
  </si>
  <si>
    <t>MODALIDAD DE CONTRATO</t>
  </si>
  <si>
    <t>PERFIL PROFESIONAL</t>
  </si>
  <si>
    <t>PROGRAMA ACADÉMICO</t>
  </si>
  <si>
    <t>DOCENTES</t>
  </si>
  <si>
    <t>No.</t>
  </si>
  <si>
    <t>Especialista</t>
  </si>
  <si>
    <t>Magister</t>
  </si>
  <si>
    <t xml:space="preserve">Doctorado </t>
  </si>
  <si>
    <t>Modulo a orientar</t>
  </si>
  <si>
    <t xml:space="preserve">Valor de Hora </t>
  </si>
  <si>
    <t>Total del contrato</t>
  </si>
  <si>
    <t>Viaticos</t>
  </si>
  <si>
    <t>Si</t>
  </si>
  <si>
    <t xml:space="preserve">No </t>
  </si>
  <si>
    <t xml:space="preserve">Ciudad de Origen </t>
  </si>
  <si>
    <t>Valor de Viaticos por sesion de 8 Horas</t>
  </si>
  <si>
    <t xml:space="preserve">Valor Total de Viaticos </t>
  </si>
  <si>
    <t>Fecha de Incio</t>
  </si>
  <si>
    <t xml:space="preserve">Fecha de Terminacion </t>
  </si>
  <si>
    <t xml:space="preserve">Fechas en que se orientará el modulo </t>
  </si>
  <si>
    <t xml:space="preserve">Documento de Identidad </t>
  </si>
  <si>
    <t>Total de Horas de Trabajo Presencial</t>
  </si>
  <si>
    <t>ENTIDAD  FINANCIERA</t>
  </si>
  <si>
    <t>TIPO DE CUENTA</t>
  </si>
  <si>
    <t>No. CUENTA</t>
  </si>
  <si>
    <t xml:space="preserve">Información Para Consignar Viaticos si los requiere el Docente </t>
  </si>
  <si>
    <t xml:space="preserve">Información Para Tramitar Tiquetes si los requiere el Docente </t>
  </si>
  <si>
    <t xml:space="preserve">Fecha de Nacimiento </t>
  </si>
  <si>
    <t xml:space="preserve">TRAYECTO COMPLETO </t>
  </si>
  <si>
    <t>Salida</t>
  </si>
  <si>
    <t>Hora</t>
  </si>
  <si>
    <t>Dia</t>
  </si>
  <si>
    <t>Mes</t>
  </si>
  <si>
    <t xml:space="preserve">Año </t>
  </si>
  <si>
    <t>Regreso</t>
  </si>
  <si>
    <t>X</t>
  </si>
  <si>
    <t xml:space="preserve">Especialización </t>
  </si>
  <si>
    <t xml:space="preserve">Cohorte </t>
  </si>
  <si>
    <t>Bogotá</t>
  </si>
  <si>
    <t>Cohorte I</t>
  </si>
  <si>
    <t>Cohorte II</t>
  </si>
  <si>
    <t xml:space="preserve">Promedio General Acumulado </t>
  </si>
  <si>
    <t xml:space="preserve">Nombre Completo </t>
  </si>
  <si>
    <t xml:space="preserve">Evaluación Docente </t>
  </si>
  <si>
    <t>UNIVERSIDAD LA GRAN COLOMBIA SECCIONAL ARMENIA                                                                                                                                                                                                                                                                                                                                                                                                                                                                                                                                                                                    POSTULACIÓN DOCENTE POSTGRADOS  F.C.E.A.C. 2013-1</t>
  </si>
  <si>
    <t>No</t>
  </si>
  <si>
    <t>Palmira</t>
  </si>
  <si>
    <t>79.795.294 de Bogotá</t>
  </si>
  <si>
    <t>DEPARTAMENTO DE DESARROLLO HUMANO</t>
  </si>
  <si>
    <t>SOLICITUD CONTRATACIÓN
DEPARTAMENTO DE DESARROLLO HUMANO</t>
  </si>
  <si>
    <t>DOCENTE</t>
  </si>
  <si>
    <t>OBJETO DEL CONTRATO</t>
  </si>
  <si>
    <t>TOTAL HORAS</t>
  </si>
  <si>
    <t>DURACIÓN</t>
  </si>
  <si>
    <t>VIÁTICOS</t>
  </si>
  <si>
    <t>TIQUETES AEREOS</t>
  </si>
  <si>
    <t>Fecha inicio</t>
  </si>
  <si>
    <t>Fecha terminación</t>
  </si>
  <si>
    <t>Fechas que se orientará el módulo</t>
  </si>
  <si>
    <r>
      <t>RC-DDH-01</t>
    </r>
    <r>
      <rPr>
        <b/>
        <sz val="10"/>
        <rFont val="Arial"/>
        <family val="2"/>
      </rPr>
      <t xml:space="preserve"> 
Pág.3</t>
    </r>
  </si>
  <si>
    <t>DISPONIBILIDAD PRESUPUESTAL:</t>
  </si>
  <si>
    <t>NO</t>
  </si>
  <si>
    <t>APROBACIONES</t>
  </si>
  <si>
    <t>VICERRECTORIA ACADÉMICA</t>
  </si>
  <si>
    <t>VICERRECTOR ADMINISTRATIVO Y FINANCIERO</t>
  </si>
  <si>
    <t>CONTROL INTERNO</t>
  </si>
  <si>
    <t>RECTORÍA</t>
  </si>
  <si>
    <t xml:space="preserve">Nota: </t>
  </si>
  <si>
    <t>1.     La solicitud debe ser radicada con cinco días hábiles de anterioridad al inicio de ejecución para  la respectiva aprobación.</t>
  </si>
  <si>
    <t xml:space="preserve">2.     Por ningún motivo la persona a realizar el trabajo iniciará labores sin antes legalizar su contratación, la cual implica firma del </t>
  </si>
  <si>
    <t>contrato, entrega documentación requerida y firma de seguridad social si es el caso.</t>
  </si>
  <si>
    <r>
      <t xml:space="preserve">DEPENDENCIA SOLICITANTE: </t>
    </r>
    <r>
      <rPr>
        <u/>
        <sz val="16"/>
        <color theme="1"/>
        <rFont val="Arial"/>
        <family val="2"/>
      </rPr>
      <t xml:space="preserve">    FCEAC</t>
    </r>
    <r>
      <rPr>
        <sz val="16"/>
        <color theme="1"/>
        <rFont val="Arial"/>
        <family val="2"/>
      </rPr>
      <t>________</t>
    </r>
  </si>
  <si>
    <r>
      <t xml:space="preserve">NOMBRE DEL SOLICITANTE: </t>
    </r>
    <r>
      <rPr>
        <u/>
        <sz val="14"/>
        <color theme="1"/>
        <rFont val="Arial"/>
        <family val="2"/>
      </rPr>
      <t xml:space="preserve">JORGE HERNAN JARAMILLO DURAN </t>
    </r>
  </si>
  <si>
    <t>Armenia</t>
  </si>
  <si>
    <t>Adolfo  León Salguero Hernández</t>
  </si>
  <si>
    <t>Rodrigo Alfonso Trujillo D´Castro</t>
  </si>
  <si>
    <t>PREGRADO:                                                      Ingeniero Industrial - Universidad América, Bogotá, Administrador de Empresas - Universidad Central, Bogotá.                                                                                                                                                                                    POSTGRADO:  Maestría en Cálculos Estructurales – Universidad Sorbona, París (Francia)                                                           Especialización en Evaluación Económica, Social y Tecnológica de Proyectos – ESAP, Bogotá</t>
  </si>
  <si>
    <t>Manizales</t>
  </si>
  <si>
    <t>Cali</t>
  </si>
  <si>
    <t>Fecha de Nacimiento</t>
  </si>
  <si>
    <t>Luis Francisco Rondón Gutiérrez</t>
  </si>
  <si>
    <t xml:space="preserve">19.052.600 de Bogotá. </t>
  </si>
  <si>
    <t>Enero 20 de 1973</t>
  </si>
  <si>
    <t>Orientar el Módulo Negocios Internacionales</t>
  </si>
  <si>
    <t>Orientar el Módulo Mercadeo Estratégico</t>
  </si>
  <si>
    <t>Hora de Clase</t>
  </si>
  <si>
    <t xml:space="preserve">VALOR </t>
  </si>
  <si>
    <t>TOTAL</t>
  </si>
  <si>
    <t>CUENTA BANCARIA</t>
  </si>
  <si>
    <t>TIQUETES AÉREOS</t>
  </si>
  <si>
    <t>SI</t>
  </si>
  <si>
    <t>Ciudad de Origen</t>
  </si>
  <si>
    <t>HORA</t>
  </si>
  <si>
    <t>7 a.m. a  4 p.m.</t>
  </si>
  <si>
    <t>Ciudd de Origen</t>
  </si>
  <si>
    <t>VALOR</t>
  </si>
  <si>
    <t>Orientar el Módulo Evaluación Expost</t>
  </si>
  <si>
    <t>Cta. Ahorros No. 72475175827 Bancolombia</t>
  </si>
  <si>
    <t>Cta. Ahorros No. 64484640716 Bancolombia</t>
  </si>
  <si>
    <t>Cta. Ahorros No. 13600022040-2 Davivienda</t>
  </si>
  <si>
    <t>Cta. Ahorros No. 6500302408 Davivienda</t>
  </si>
  <si>
    <t>Cta. Ahorros No. 13600013912-3 Davivienda</t>
  </si>
  <si>
    <t>Cta. Ahorros No. 42736008115 Bancolombia</t>
  </si>
  <si>
    <t>Cta. Ahorros No. 033 418 583 Bogotá </t>
  </si>
  <si>
    <t>Cta. Ahorros No. 458 – 21799 – 9 Bogotá</t>
  </si>
  <si>
    <t>Cta. Ahorros No. 136000741977 Davivienda</t>
  </si>
  <si>
    <t>Cta. Ahorros No. 007470317152 Davivienda</t>
  </si>
  <si>
    <t>Cta. Ahorros No. 0092 - 00703859 Davivienda</t>
  </si>
  <si>
    <r>
      <t>FIRMA DEL SOLICITANTE: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___________________________________________________</t>
    </r>
  </si>
  <si>
    <r>
      <t>CUENTA CONTABLE :</t>
    </r>
    <r>
      <rPr>
        <b/>
        <sz val="11"/>
        <color theme="1"/>
        <rFont val="Arial"/>
        <family val="2"/>
      </rPr>
      <t xml:space="preserve">    ______________________________________________________</t>
    </r>
  </si>
  <si>
    <r>
      <t>CENTRO DE COSTO</t>
    </r>
    <r>
      <rPr>
        <b/>
        <sz val="11"/>
        <color theme="1"/>
        <rFont val="Arial"/>
        <family val="2"/>
      </rPr>
      <t xml:space="preserve">: _____________________________      </t>
    </r>
    <r>
      <rPr>
        <b/>
        <u/>
        <sz val="11"/>
        <color theme="1"/>
        <rFont val="Arial"/>
        <family val="2"/>
      </rPr>
      <t>Vo.Bo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</t>
    </r>
  </si>
  <si>
    <r>
      <t xml:space="preserve"> SI  </t>
    </r>
    <r>
      <rPr>
        <b/>
        <sz val="36"/>
        <color theme="1"/>
        <rFont val="Arial"/>
        <family val="2"/>
      </rPr>
      <t>□</t>
    </r>
  </si>
  <si>
    <r>
      <t xml:space="preserve">NO  </t>
    </r>
    <r>
      <rPr>
        <b/>
        <sz val="36"/>
        <color theme="1"/>
        <rFont val="Arial"/>
        <family val="2"/>
      </rPr>
      <t>□</t>
    </r>
  </si>
  <si>
    <t xml:space="preserve">                                                                                                                </t>
  </si>
  <si>
    <r>
      <t xml:space="preserve">CON CARGO A: </t>
    </r>
    <r>
      <rPr>
        <u/>
        <sz val="14"/>
        <color theme="1"/>
        <rFont val="Arial"/>
        <family val="2"/>
      </rPr>
      <t>Especialización en Gerencia Financiera VII</t>
    </r>
    <r>
      <rPr>
        <sz val="14"/>
        <color theme="1"/>
        <rFont val="Arial"/>
        <family val="2"/>
      </rPr>
      <t xml:space="preserve">   </t>
    </r>
  </si>
  <si>
    <t>Cta. Ahorros  Davivienda</t>
  </si>
  <si>
    <r>
      <t xml:space="preserve">CON CARGO A: </t>
    </r>
    <r>
      <rPr>
        <u/>
        <sz val="14"/>
        <color theme="1"/>
        <rFont val="Arial"/>
        <family val="2"/>
      </rPr>
      <t>Especialización en Gerencia y Mercadeo XXVI</t>
    </r>
  </si>
  <si>
    <r>
      <t xml:space="preserve">CON CARGO A: </t>
    </r>
    <r>
      <rPr>
        <u/>
        <sz val="14"/>
        <color theme="1"/>
        <rFont val="Arial"/>
        <family val="2"/>
      </rPr>
      <t>Especialización en Gestión  de Proyectos de Desarrollo XIV</t>
    </r>
  </si>
  <si>
    <r>
      <t xml:space="preserve">CON CARGO A: </t>
    </r>
    <r>
      <rPr>
        <u/>
        <sz val="14"/>
        <color theme="1"/>
        <rFont val="Arial"/>
        <family val="2"/>
      </rPr>
      <t>Especialización en Gerencia Tributaria v</t>
    </r>
  </si>
  <si>
    <t xml:space="preserve">Gerencia Financiera </t>
  </si>
  <si>
    <t>VII</t>
  </si>
  <si>
    <t>Fundamentación Administrativa y Planeación Estratégica</t>
  </si>
  <si>
    <t>Abril 11 y 18 de 2015</t>
  </si>
  <si>
    <t>Abril 11 de 2015</t>
  </si>
  <si>
    <t>Abril 18 de 2015</t>
  </si>
  <si>
    <t>007470317152</t>
  </si>
  <si>
    <t>Davivienda</t>
  </si>
  <si>
    <t>Cuenta de Ahorros</t>
  </si>
  <si>
    <t>Bogotá - Armenia - Bogotá</t>
  </si>
  <si>
    <t>Agosto 27 de 1948</t>
  </si>
  <si>
    <t>16.780.906 de Cali.</t>
  </si>
  <si>
    <t>Jairo Toro Díaz</t>
  </si>
  <si>
    <t>PREGRADO:
Fisioterapeuta  - Universidad del Valle
POSTGRADOS:
Especialización en Auditoria de Salud – Universidad Autónoma de Manizales. 
Especialización en Gerencia en Salud Ocupacional – Universidad de EAFIT
Maestría en Administración Económica y Financiera – UTP
Doctorado en Administración – Universidad San Pablo  CEU – En Proceso.</t>
  </si>
  <si>
    <t>Formulación y Evaluacipon de Proyectos</t>
  </si>
  <si>
    <t>Mayo 09 y 16 de 2015</t>
  </si>
  <si>
    <t>Mayo 09 de 2015</t>
  </si>
  <si>
    <t>Mayo 16 de 2015</t>
  </si>
  <si>
    <t>059-340381-10</t>
  </si>
  <si>
    <t>Bancolombia</t>
  </si>
  <si>
    <t>No requiere</t>
  </si>
  <si>
    <t>79.382.390 de Bogotá</t>
  </si>
  <si>
    <t>Luis Alberto Guasca Camargo</t>
  </si>
  <si>
    <t xml:space="preserve">PREGRADO:  Administrador de Empresas - Unviersidad Javeriana y Economista - Universidad la Salle,                               POSTGRADO:                                         Especialista en Finanzas Internacionales, Maestría en Administración de Empresas Tercer Ciclo - Univ. Externado de Colombia. Master Executive en Gestion Financiera
Madrid España - Escuela de Organización Industrial
</t>
  </si>
  <si>
    <t>Mercado de Capitales</t>
  </si>
  <si>
    <t>Abril 25 y Mayo 02 de 2015</t>
  </si>
  <si>
    <t>Abril 25 de 2015</t>
  </si>
  <si>
    <t>Mayo 02 de 2015</t>
  </si>
  <si>
    <t>011-108294-4</t>
  </si>
  <si>
    <t>Colpatria</t>
  </si>
  <si>
    <t>Cuenta Corriente</t>
  </si>
  <si>
    <t>Octubre 27 de 1966</t>
  </si>
  <si>
    <t xml:space="preserve">19.293.462 de Bogotá </t>
  </si>
  <si>
    <t>Ramón Hernán Bojaca Martín</t>
  </si>
  <si>
    <t xml:space="preserve">PREGRADO:  Economía y Administración - Universidad Santo Tomas, Bogotá 1980, POSTGRADOS:
Universidad Santo Tomas Bogotá, 1986.
Magíster en Ciencias Económicas. Énfasis en Administración Financiera
Universidad Santo Tomas Bogotá, 2000
Especialista en Docencia Universitaria.                                              
</t>
  </si>
  <si>
    <t>Valoración del Portafolio</t>
  </si>
  <si>
    <t>Mayo 23 y 30 de 2015</t>
  </si>
  <si>
    <t>Mayo 23 de 2015</t>
  </si>
  <si>
    <t>Mayo 30 de 2015</t>
  </si>
  <si>
    <t>0092 - 00703859</t>
  </si>
  <si>
    <t>Febrero 01 de 1955</t>
  </si>
  <si>
    <t>79.592.800 de Bogotá</t>
  </si>
  <si>
    <t>David Illidge Arrieta</t>
  </si>
  <si>
    <t xml:space="preserve">PREGRADO:                                                                    Contador Público                                                           POSTGRADOS:
Especialista en Gerencia Financiera – Universidad Jorge Tadeo Lozano – 2001
</t>
  </si>
  <si>
    <t>Finanzas Sistematizadas</t>
  </si>
  <si>
    <t>41.891.350 de Armenia</t>
  </si>
  <si>
    <t>PREGRADO:  Abogada de la Universidad la Gran Colombia,                               POSTGRADO:  Especialista en Derecho Administrativo - Universidad de Caldas</t>
  </si>
  <si>
    <t>Curso Electivo No Disciplinar  Contratación Estatal</t>
  </si>
  <si>
    <t>Junio 27 y Julio 04 de 2015</t>
  </si>
  <si>
    <t>Junio 27 de 2015</t>
  </si>
  <si>
    <t>Julio 04 de 2015</t>
  </si>
  <si>
    <t>13600013912-3</t>
  </si>
  <si>
    <t>Gerencia Financiera</t>
  </si>
  <si>
    <t>Julio 11, 18, 25 y Agosto 01 de 2015</t>
  </si>
  <si>
    <t>Julio 11 de 2015</t>
  </si>
  <si>
    <t>Agosto 01 de 2015</t>
  </si>
  <si>
    <t>79.262.513 de Bogotá</t>
  </si>
  <si>
    <t>William Muñoz Murillo</t>
  </si>
  <si>
    <t>PREGRADO:                                         Economista - Universidad la Gran Colombia.  POSTGRADO:                                             Magister en Gestión Empresarial – Universidad Libre de Colombia - 2011</t>
  </si>
  <si>
    <t>Negocios Internacionales</t>
  </si>
  <si>
    <t>Agosto 22 y 29 de 2015</t>
  </si>
  <si>
    <t>Agosto 22 de 2015</t>
  </si>
  <si>
    <t>Agosto 29 de 2015</t>
  </si>
  <si>
    <t>Agosto 08 y 15 de 2015</t>
  </si>
  <si>
    <t>Agosto 08 de 2015</t>
  </si>
  <si>
    <t>Agosto 15 de 2015</t>
  </si>
  <si>
    <r>
      <t>16.659.207</t>
    </r>
    <r>
      <rPr>
        <sz val="10"/>
        <rFont val="Arial"/>
        <family val="2"/>
      </rPr>
      <t xml:space="preserve"> de Cali</t>
    </r>
  </si>
  <si>
    <t>Alfredo Beltrán Amador</t>
  </si>
  <si>
    <r>
      <rPr>
        <u/>
        <sz val="10"/>
        <rFont val="Arial"/>
        <family val="2"/>
      </rPr>
      <t xml:space="preserve">PREGRADO: 
</t>
    </r>
    <r>
      <rPr>
        <sz val="10"/>
        <rFont val="Arial"/>
        <family val="2"/>
      </rPr>
      <t xml:space="preserve">Ingeniero Industrial, Pontificia Bolivariana
</t>
    </r>
    <r>
      <rPr>
        <u/>
        <sz val="10"/>
        <rFont val="Arial"/>
        <family val="2"/>
      </rPr>
      <t>POSTGRADO
:</t>
    </r>
    <r>
      <rPr>
        <sz val="10"/>
        <rFont val="Arial"/>
        <family val="2"/>
      </rPr>
      <t xml:space="preserve">Especialista en administración con énfasis en organizaciones avanzadas
Magister en administración, ICESI 
</t>
    </r>
  </si>
  <si>
    <t>Gerencia y Mercadeo</t>
  </si>
  <si>
    <t>Mercadeo Estratégico</t>
  </si>
  <si>
    <t>0165-0030082-3</t>
  </si>
  <si>
    <t>16.748.786 de Cali</t>
  </si>
  <si>
    <t>Carlos Alberto Montealegre Escobar</t>
  </si>
  <si>
    <t>PREGRADO:
Administrador Financiero – Universidad del Quindío
POSTGRADOS:
Especialista en Informática para la Gerencia de Proyectos – Universidad Autónoma de Bogotá.</t>
  </si>
  <si>
    <t>XXVI</t>
  </si>
  <si>
    <t>Gestión Financiera</t>
  </si>
  <si>
    <t>Junio 20 de 2015</t>
  </si>
  <si>
    <t>13600022040-2</t>
  </si>
  <si>
    <t>Mayo 16 y 23 de 2015</t>
  </si>
  <si>
    <t>Mayo 30 y junio 06, 13 y 20 de 2015</t>
  </si>
  <si>
    <t>41.908.586 de Armenia</t>
  </si>
  <si>
    <t>Lina María López Jimenez</t>
  </si>
  <si>
    <t>PREGRADO:                                                Abogada - Universidad la Gran Colombia,   POSTGRADOS:  Especialista en Legislación Laboral - Universidad los Andes y Magister en Dercho Económico - Universidad Externado de Colombia</t>
  </si>
  <si>
    <t>Derecho Económico</t>
  </si>
  <si>
    <t xml:space="preserve">10.278.992 de Manizales </t>
  </si>
  <si>
    <t>Juan Carlos Chica Mesa</t>
  </si>
  <si>
    <t xml:space="preserve">PREGRADO: 
• Ingeniero de Sistemas 
Universidad Antonio Nariño – Armenia 1994
• Economista Empresarial 
Universidad Autónoma de Manizales – 1995 
POSTGRADOS:
Maestría en Administración con énfasis en Mercadeo  
Universidad Autónoma de Bucaramanga - 2000 </t>
  </si>
  <si>
    <t>Mercadeo Internacional</t>
  </si>
  <si>
    <t>Julio 25, Agosto 01, 08 y  15 de 2015</t>
  </si>
  <si>
    <t>Julio 25 de 2015</t>
  </si>
  <si>
    <t xml:space="preserve">705-561438-07 </t>
  </si>
  <si>
    <t>16.780.833 de Cali</t>
  </si>
  <si>
    <t>Juan Carlos Aguilar Joyas</t>
  </si>
  <si>
    <t xml:space="preserve">PREGRADO:
Economista – Universidad Autónoma de Occidente 1995.
POSTGRADOS:
Magister en Administración – Instituto tecnológico de Monterrey
</t>
  </si>
  <si>
    <t>Desarrollo Gerencial</t>
  </si>
  <si>
    <t>Agosto 22, 29 y Septiembre 05 y 12 de 2015</t>
  </si>
  <si>
    <t>Septiembre 12 de 2015</t>
  </si>
  <si>
    <t>016570053112</t>
  </si>
  <si>
    <t>Gestión de Proyectos de Desarrollo</t>
  </si>
  <si>
    <t>XIV</t>
  </si>
  <si>
    <t>Evaluación Expost</t>
  </si>
  <si>
    <t>24.572.689 de Calarcá</t>
  </si>
  <si>
    <t>Emilcen Mondragón Forero</t>
  </si>
  <si>
    <t xml:space="preserve">PREGRADO:
Licenciada en Matemáticas, Universidad del Quindío
POSTGRADO:
Magister en Ingeniería Industrial, UTP
</t>
  </si>
  <si>
    <t>Toma de Decisiones</t>
  </si>
  <si>
    <t>17.971.068 de Villanueva</t>
  </si>
  <si>
    <t>Alejandro Tadeo  Isaza Serrano</t>
  </si>
  <si>
    <r>
      <rPr>
        <u/>
        <sz val="10"/>
        <rFont val="Arial"/>
        <family val="2"/>
      </rPr>
      <t>PREGRADO</t>
    </r>
    <r>
      <rPr>
        <sz val="10"/>
        <rFont val="Arial"/>
        <family val="2"/>
      </rPr>
      <t xml:space="preserve">: 
Economista 
</t>
    </r>
    <r>
      <rPr>
        <u/>
        <sz val="10"/>
        <rFont val="Arial"/>
        <family val="2"/>
      </rPr>
      <t xml:space="preserve">POSTGRADOS: 
</t>
    </r>
    <r>
      <rPr>
        <sz val="10"/>
        <rFont val="Arial"/>
        <family val="2"/>
      </rPr>
      <t xml:space="preserve">Especialista en Gerencia Financiera
Especialista en Administración Estratégica del Control Interno
Especialista en Auditoria de Sistemas
Especialista en Gerencia Publica y Control Fiscal </t>
    </r>
  </si>
  <si>
    <t>64484640716</t>
  </si>
  <si>
    <t xml:space="preserve">10.013.354 de Pereira </t>
  </si>
  <si>
    <t>Juan Carlos Arias Obando</t>
  </si>
  <si>
    <t xml:space="preserve">PREGRADO:
Ingeniero Industrial – Universidad Tecnológica de Pereira - 2003
POSTGRADOS:
Especialista en Gerencia de Proyectos – Universidad EAFIT – 2006 </t>
  </si>
  <si>
    <t>Gestión de Proyectos</t>
  </si>
  <si>
    <t>Julio 11 y 18 de 2015</t>
  </si>
  <si>
    <t>Julio 18 de 2015</t>
  </si>
  <si>
    <t>10 de Septiembre de 1979</t>
  </si>
  <si>
    <t xml:space="preserve">      </t>
  </si>
  <si>
    <t>16 de enero de 1960</t>
  </si>
  <si>
    <t>Control de Proyectos y Sistemas Gerenciales por Computador</t>
  </si>
  <si>
    <t>41.448.813 de Bogotá</t>
  </si>
  <si>
    <t>Sagrario Forero Gil</t>
  </si>
  <si>
    <t xml:space="preserve">PREGRADO: 
Administradora de Empresas
Universidad Cooperativa de Colombia - Septiembre de 1983
POSTGRADOS:
Especialista en Evaluación Social de Proyectos 
Universidad de los Andes - Julio de 1997 </t>
  </si>
  <si>
    <t>Septiembre 05 de 1949</t>
  </si>
  <si>
    <t>Septiembre 05 y 12 de 2015</t>
  </si>
  <si>
    <t>Septiembre 05 de 2015</t>
  </si>
  <si>
    <t>42.086.202 de Pereira</t>
  </si>
  <si>
    <t>Ana Gladys Torres Castaño</t>
  </si>
  <si>
    <t>PREGRADO:                                                      Contaduría Pública - Universidad del Quindío - 2004                                                POSTGRADOS:                                               Maestría en Gestión Empresarial con enfasís en Gerencia Tributaria y Auditoría de Impuestos - Univ. Libre de Cali - 2012</t>
  </si>
  <si>
    <t xml:space="preserve">Gerencia Tributaria </t>
  </si>
  <si>
    <t>V</t>
  </si>
  <si>
    <t>Retención en la Fuente</t>
  </si>
  <si>
    <t>Ahorros</t>
  </si>
  <si>
    <t>PREGRADO:
Abogado– Universidad Externado de Colombia- 2002 
POSTGRADOS:
Magister En Comercio Internacional – Universidad Complutense de Madrid -2004
Especialista en Gerencia de Impuestos – Universidad Externado de Colombia- 2003</t>
  </si>
  <si>
    <t>Derecho Tributario Internacional</t>
  </si>
  <si>
    <t>42736008115</t>
  </si>
  <si>
    <t>Mayo 02 de 1978</t>
  </si>
  <si>
    <t>79.101.796 de Engativa</t>
  </si>
  <si>
    <t>Alejandro Armando Rubio Ayala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</si>
  <si>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Economía– Universidad La Gran Colombia 1990
Administración Hospitalaria  - Universitec 1984
</t>
    </r>
    <r>
      <rPr>
        <u/>
        <sz val="10"/>
        <rFont val="Arial"/>
        <family val="2"/>
      </rPr>
      <t>POSTGRADOS:</t>
    </r>
    <r>
      <rPr>
        <sz val="10"/>
        <rFont val="Arial"/>
        <family val="2"/>
      </rPr>
      <t xml:space="preserve">
Especialista en Comercio Internacional– Universidad de Bogotá, Jorge Tadeo Lozano 1993 
</t>
    </r>
  </si>
  <si>
    <t>Tributos al Comercio Exterior</t>
  </si>
  <si>
    <t>Junio 06 y 13 de 2015</t>
  </si>
  <si>
    <t>Junio 06 de 2015</t>
  </si>
  <si>
    <t>Junio 13 de 2015</t>
  </si>
  <si>
    <t>033 418 583 </t>
  </si>
  <si>
    <t>Agosto 17 de 1956</t>
  </si>
  <si>
    <t>Precios de Transferencia</t>
  </si>
  <si>
    <t>Junio 20 y 27 de 2015</t>
  </si>
  <si>
    <t>14.883.485 de Buga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</si>
  <si>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Contador Publico – Universidad Central del Valle del Cauca - 1988 
</t>
    </r>
    <r>
      <rPr>
        <u/>
        <sz val="10"/>
        <rFont val="Arial"/>
        <family val="2"/>
      </rPr>
      <t>POSTGRADOS:</t>
    </r>
    <r>
      <rPr>
        <sz val="10"/>
        <rFont val="Arial"/>
        <family val="2"/>
      </rPr>
      <t xml:space="preserve">
Especialista en Gerencia Tributaria – Universidad Libre de Cali – 1999
Especialista en Derecho Constitucional  - Universidad Libre de Cali - 2006
</t>
    </r>
  </si>
  <si>
    <t>Gerencia y Planeación Fiscal</t>
  </si>
  <si>
    <t>Julio 04 y 11 de 2015</t>
  </si>
  <si>
    <t>458 – 21799 – 9</t>
  </si>
  <si>
    <r>
      <t>7.520.357 de Armenia</t>
    </r>
    <r>
      <rPr>
        <sz val="9.5"/>
        <rFont val="Arial"/>
        <family val="2"/>
      </rPr>
      <t xml:space="preserve"> </t>
    </r>
  </si>
  <si>
    <t>Ángel María Trujillo Sánchez</t>
  </si>
  <si>
    <r>
      <t xml:space="preserve">
</t>
    </r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Contador Publico – Universidad del Quindío 
</t>
    </r>
    <r>
      <rPr>
        <u/>
        <sz val="10"/>
        <rFont val="Arial"/>
        <family val="2"/>
      </rPr>
      <t xml:space="preserve">
POSTGRADOS:</t>
    </r>
    <r>
      <rPr>
        <sz val="10"/>
        <rFont val="Arial"/>
        <family val="2"/>
      </rPr>
      <t xml:space="preserve">
Especialista en Ciencias Tributarias
Especialista en Pedagogia y Docencia Universitaria – Universidad La Gran Colombia  
</t>
    </r>
  </si>
  <si>
    <t>Procedimiento Tributario</t>
  </si>
  <si>
    <t>Julio 18 y 25 de 2015</t>
  </si>
  <si>
    <t>136000741977</t>
  </si>
  <si>
    <t>Auditoria Tributaria</t>
  </si>
  <si>
    <t>Agosto 01 y 08 de 2015</t>
  </si>
  <si>
    <t>Auditoria Forense</t>
  </si>
  <si>
    <t xml:space="preserve">Agosto 15 y 22 de </t>
  </si>
  <si>
    <t>Orientar el Módulo  Fundamentación Administrativa y Planeación Estratégica</t>
  </si>
  <si>
    <t>Cta. Ahorros No. 059-340381-10 Bancolombia</t>
  </si>
  <si>
    <t>Orientar el Módulo Mercado de Capitales</t>
  </si>
  <si>
    <t>Orientar el Módulo Valoración del Portafolio</t>
  </si>
  <si>
    <t>Orientar el Módulo Curso Electivo No Disciplinar  Contratación Estatal</t>
  </si>
  <si>
    <t>Orientar el Módulo Gerencia Financiera</t>
  </si>
  <si>
    <t>Orientar el Módulo Finanzas Sistematizadas</t>
  </si>
  <si>
    <t>Cta. Ahorros No.46542833998 Bancolombia</t>
  </si>
  <si>
    <t>17570036909</t>
  </si>
  <si>
    <t>Cta Ahorros No. 0165-0030082-3 Davivienda</t>
  </si>
  <si>
    <t>Orientar el Módulo Derecho Económico</t>
  </si>
  <si>
    <t>Orientar el Módulo Mercadeo Internacional</t>
  </si>
  <si>
    <t>Cta. Ahorros No.  705-561438-07 Bancolombia</t>
  </si>
  <si>
    <t>Orientar el Módulo Desarrollo Gerencial</t>
  </si>
  <si>
    <t>Cta. Ahorros No. 016570053112 Davivienda</t>
  </si>
  <si>
    <t>Orientar el Módulo Toma de Decisiones</t>
  </si>
  <si>
    <t>Orientar el Módulo Gestión de Proyectos</t>
  </si>
  <si>
    <t>72110296844</t>
  </si>
  <si>
    <t>Cta. De Ahorros No.  72110296844 Bancolombia</t>
  </si>
  <si>
    <t>Orientar el Módulo Control de Proyectos y Sistemas Gerenciales por Computador</t>
  </si>
  <si>
    <t>6500302408</t>
  </si>
  <si>
    <t>Cta. Ahorros Davvienda</t>
  </si>
  <si>
    <t xml:space="preserve">Cuenta de Ahorros No. 523620870 Davivienda </t>
  </si>
  <si>
    <t xml:space="preserve">Orientar el Módulo Derecho Tributario Internacional </t>
  </si>
  <si>
    <t>Orientar el Módulo Tributos al Comercio Exterior</t>
  </si>
  <si>
    <t>Orientar el Módulo Precios de Transferencia</t>
  </si>
  <si>
    <t>Orientar el Módulo Gerencia y Planeación Fiscal</t>
  </si>
  <si>
    <t>Orientar el Módulo Procedimiento Tributario</t>
  </si>
  <si>
    <t>Orientar el Módulo Auditoria Tributaria</t>
  </si>
  <si>
    <t>Agosto 15 y 22 de 2015</t>
  </si>
  <si>
    <t>19.280.365 de Bogotá</t>
  </si>
  <si>
    <t>Jesús Elías Yepes Mendoza</t>
  </si>
  <si>
    <r>
      <t>PREGRADO</t>
    </r>
    <r>
      <rPr>
        <sz val="11"/>
        <rFont val="Arial"/>
        <family val="2"/>
      </rPr>
      <t xml:space="preserve">:                                                   Economista de Empresas - Universidad Incca de Colombai                                                   POSTGRADOS:
Especialista en Análisis y Administración Financiera – Universidad Católica
Magister: Master Of Science With a major in Finance – Atlantic International University 
Sin convalidar ante el Ministerio)  
</t>
    </r>
  </si>
  <si>
    <t>Octubre 28 de 1955</t>
  </si>
  <si>
    <t>007970350026</t>
  </si>
  <si>
    <t>Cta. Ahorros No. 007970350026 Davivienda</t>
  </si>
  <si>
    <t>VIII</t>
  </si>
  <si>
    <r>
      <t xml:space="preserve">CON CARGO A: </t>
    </r>
    <r>
      <rPr>
        <u/>
        <sz val="14"/>
        <color theme="1"/>
        <rFont val="Arial"/>
        <family val="2"/>
      </rPr>
      <t xml:space="preserve">Especialización en Gerencia Financiera VIII </t>
    </r>
    <r>
      <rPr>
        <sz val="14"/>
        <color theme="1"/>
        <rFont val="Arial"/>
        <family val="2"/>
      </rPr>
      <t xml:space="preserve">   </t>
    </r>
  </si>
  <si>
    <t>Normatividad Financiera</t>
  </si>
  <si>
    <t>Marzo 21 y 28 de 2015</t>
  </si>
  <si>
    <t>Marzo 21 de 2015</t>
  </si>
  <si>
    <t>Marzo 28 de 2015</t>
  </si>
  <si>
    <t>10.247.085 de  Manizales</t>
  </si>
  <si>
    <t>Juan Nicolas Montoya Monsalve</t>
  </si>
  <si>
    <t xml:space="preserve">PREGRADO:                                                Administrador de Empresas - Universidad Nacional,                                                                  POSTGRADOS:  Especialista en Derecho Administrativo - Universidad de Caldas,   Magíster en  Administración Económica y Financiera , Magister en Organización de Empresas,    Doctorando Administración de Empresas. Universidad de San Pablo Madrid. </t>
  </si>
  <si>
    <t>0860- 7032-2796</t>
  </si>
  <si>
    <t>42.114.608 de Pereira R.</t>
  </si>
  <si>
    <t>Victoria Eugenia Lanzas Duque</t>
  </si>
  <si>
    <r>
      <t>PREGRADO</t>
    </r>
    <r>
      <rPr>
        <sz val="10"/>
        <rFont val="Calibri"/>
        <family val="2"/>
        <scheme val="minor"/>
      </rPr>
      <t xml:space="preserve">: Ingenieria Industrial Univ. De Pereira                                                </t>
    </r>
    <r>
      <rPr>
        <u/>
        <sz val="10"/>
        <rFont val="Calibri"/>
        <family val="2"/>
        <scheme val="minor"/>
      </rPr>
      <t xml:space="preserve">POSTGRADO: </t>
    </r>
    <r>
      <rPr>
        <sz val="10"/>
        <rFont val="Calibri"/>
        <family val="2"/>
        <scheme val="minor"/>
      </rPr>
      <t xml:space="preserve">  • ESPECIALISTA EN MERCADEO de la Universidad EAFIT, graduado en 2002.
• ESPECIALISTA EN ADMINISTRACIÓN Universidad EAFIT, graduado en 2008.
• MAESTRÍA EN ADMINISTRACIÓN Universidad EAFIT, graduado en 2008.
</t>
    </r>
  </si>
  <si>
    <t>Gerencia de Mercadeo</t>
  </si>
  <si>
    <t>Pereira</t>
  </si>
  <si>
    <t xml:space="preserve">115-093696-41 </t>
  </si>
  <si>
    <t>Matemáticas Financieras</t>
  </si>
  <si>
    <t>Costos y Presupuestos</t>
  </si>
  <si>
    <t>79.353.539 de Bogotá</t>
  </si>
  <si>
    <t>Celso Miguel Melo Melo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</si>
  <si>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Economista, Santo Tomas
</t>
    </r>
    <r>
      <rPr>
        <u/>
        <sz val="10"/>
        <rFont val="Arial"/>
        <family val="2"/>
      </rPr>
      <t>POSTGRADO:</t>
    </r>
    <r>
      <rPr>
        <sz val="10"/>
        <rFont val="Arial"/>
        <family val="2"/>
      </rPr>
      <t xml:space="preserve">
Especialista en Finanzas Privadas, Nuestra Señora del Rosario
</t>
    </r>
  </si>
  <si>
    <t>Analisis Financiero</t>
  </si>
  <si>
    <t>Agosto 01, 08, 15 y 22 de 2015</t>
  </si>
  <si>
    <t>0088 7038 3265</t>
  </si>
  <si>
    <t>Junio 05 de 1965</t>
  </si>
  <si>
    <t>Cta. Ahorros   Davivienda</t>
  </si>
  <si>
    <t>Orientar el Módulo Contabilidad Administrativa y Financiera</t>
  </si>
  <si>
    <t>Cta. Ahorros No. 0860- 7032-2796 Davivienda</t>
  </si>
  <si>
    <t>Orientar el Módulo Gerencia de Mercadeo</t>
  </si>
  <si>
    <t>Cta. Corriente No. 115-093696-41 Bancolombia</t>
  </si>
  <si>
    <t>Orientar el Módulo Costos y Presupuestos</t>
  </si>
  <si>
    <t>Orientar el Módulo Análisis Financiero</t>
  </si>
  <si>
    <t>Cta. Ahorros No. 0088 7038 3265 Davivienda</t>
  </si>
  <si>
    <t>7.538.438 de Armenia</t>
  </si>
  <si>
    <t>Ernesto Gómez Echeverry</t>
  </si>
  <si>
    <r>
      <t>PREGRADO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Economía – Universidad La Gran Colombia -1993                              </t>
    </r>
    <r>
      <rPr>
        <b/>
        <u/>
        <sz val="10"/>
        <color theme="1"/>
        <rFont val="Arial"/>
        <family val="2"/>
      </rPr>
      <t>POSTGRADO</t>
    </r>
    <r>
      <rPr>
        <u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Especialista en Gestión Publica – ESAP - Especialista en Gerencia de Servicios Sociales – Fundación Luis Amigó. Maestría en Gestrión Empresarial - Universidad Libre de Cali</t>
    </r>
  </si>
  <si>
    <t>Gerencia Tributaria</t>
  </si>
  <si>
    <t>VI</t>
  </si>
  <si>
    <t>Fundamentos Constitucionales y Política Económica</t>
  </si>
  <si>
    <r>
      <t>7.495.787</t>
    </r>
    <r>
      <rPr>
        <sz val="10"/>
        <rFont val="Arial"/>
        <family val="2"/>
      </rPr>
      <t xml:space="preserve"> de Armenia</t>
    </r>
  </si>
  <si>
    <t>Henry González Mesa</t>
  </si>
  <si>
    <r>
      <rPr>
        <u/>
        <sz val="11"/>
        <color rgb="FF000000"/>
        <rFont val="Arial"/>
        <family val="2"/>
      </rPr>
      <t>PREGRADO</t>
    </r>
    <r>
      <rPr>
        <sz val="11"/>
        <color rgb="FF000000"/>
        <rFont val="Arial"/>
        <family val="2"/>
      </rPr>
      <t xml:space="preserve">: Abogado – Universidad La Gran Colombia - Licenciado en Pedagogía y Admón. Educativa- Universidad del Quindío,                                          </t>
    </r>
    <r>
      <rPr>
        <u/>
        <sz val="11"/>
        <color rgb="FF000000"/>
        <rFont val="Arial"/>
        <family val="2"/>
      </rPr>
      <t>POSTGRADO:</t>
    </r>
    <r>
      <rPr>
        <sz val="11"/>
        <color rgb="FF000000"/>
        <rFont val="Arial"/>
        <family val="2"/>
      </rPr>
      <t xml:space="preserve"> Especialista en Derecho Público – Universidad del Externado de Colombia </t>
    </r>
  </si>
  <si>
    <t>Hermeneutica Jurídica</t>
  </si>
  <si>
    <t>136000359473</t>
  </si>
  <si>
    <t xml:space="preserve">24.448.151 de Armenia </t>
  </si>
  <si>
    <t>Fabiola Zuluaga de Zamudio</t>
  </si>
  <si>
    <r>
      <rPr>
        <u/>
        <sz val="11"/>
        <color rgb="FF000000"/>
        <rFont val="Arial"/>
        <family val="2"/>
      </rPr>
      <t>PREGRADO</t>
    </r>
    <r>
      <rPr>
        <sz val="11"/>
        <color rgb="FF000000"/>
        <rFont val="Arial"/>
        <family val="2"/>
      </rPr>
      <t xml:space="preserve">: Abogado – Especializada en el Área Tributaria - Centro Internacional.                                          </t>
    </r>
    <r>
      <rPr>
        <u/>
        <sz val="11"/>
        <color rgb="FF000000"/>
        <rFont val="Arial"/>
        <family val="2"/>
      </rPr>
      <t>POSTGRADO:</t>
    </r>
    <r>
      <rPr>
        <sz val="11"/>
        <color rgb="FF000000"/>
        <rFont val="Arial"/>
        <family val="2"/>
      </rPr>
      <t xml:space="preserve"> Estudios Tributarios - Buenos Aires Argentina. Especialista en Docencia Tributaria - Univ. Santo Tomas - Maestría en Educación Univ. Santo Tomas. </t>
    </r>
  </si>
  <si>
    <t>Derecho Administrativo y Fiscal</t>
  </si>
  <si>
    <t>Corriente</t>
  </si>
  <si>
    <r>
      <t>16.590.306</t>
    </r>
    <r>
      <rPr>
        <sz val="9.5"/>
        <rFont val="Arial"/>
        <family val="2"/>
      </rPr>
      <t xml:space="preserve"> de Cali</t>
    </r>
  </si>
  <si>
    <t>José Jair Rodríguez Ospina</t>
  </si>
  <si>
    <r>
      <t xml:space="preserve">PREGRADO: </t>
    </r>
    <r>
      <rPr>
        <sz val="10"/>
        <rFont val="Calibri"/>
        <family val="2"/>
        <scheme val="minor"/>
      </rPr>
      <t xml:space="preserve">Contador Público – Universidad de Manizales.                                                                     </t>
    </r>
    <r>
      <rPr>
        <u/>
        <sz val="10"/>
        <rFont val="Calibri"/>
        <family val="2"/>
        <scheme val="minor"/>
      </rPr>
      <t xml:space="preserve">POSTGRADOS: </t>
    </r>
    <r>
      <rPr>
        <sz val="10"/>
        <rFont val="Calibri"/>
        <family val="2"/>
        <scheme val="minor"/>
      </rPr>
      <t xml:space="preserve"> Especialista en Derecho Público – Universidad del Externado de Colombia </t>
    </r>
  </si>
  <si>
    <t>Impuesto de Renta</t>
  </si>
  <si>
    <t>12606000194-1</t>
  </si>
  <si>
    <t>Impuesto a las Ventas</t>
  </si>
  <si>
    <r>
      <t>52.813.777</t>
    </r>
    <r>
      <rPr>
        <sz val="9.5"/>
        <rFont val="Arial"/>
        <family val="2"/>
      </rPr>
      <t xml:space="preserve"> de Bogotá</t>
    </r>
  </si>
  <si>
    <t>Johana González Bravo</t>
  </si>
  <si>
    <r>
      <rPr>
        <u/>
        <sz val="11"/>
        <color theme="1"/>
        <rFont val="Arial"/>
        <family val="2"/>
      </rPr>
      <t>PREGRADO:</t>
    </r>
    <r>
      <rPr>
        <sz val="11"/>
        <color theme="1"/>
        <rFont val="Arial"/>
        <family val="2"/>
      </rPr>
      <t xml:space="preserve"> Abogada.                                          </t>
    </r>
    <r>
      <rPr>
        <u/>
        <sz val="11"/>
        <color theme="1"/>
        <rFont val="Arial"/>
        <family val="2"/>
      </rPr>
      <t xml:space="preserve"> POSTGRADOS</t>
    </r>
    <r>
      <rPr>
        <sz val="11"/>
        <color theme="1"/>
        <rFont val="Arial"/>
        <family val="2"/>
      </rPr>
      <t>:  Especialista en Derecho Tributario</t>
    </r>
  </si>
  <si>
    <t>Impuestos Territoriales</t>
  </si>
  <si>
    <t>451500013359</t>
  </si>
  <si>
    <t>Octubre 04 de 1982</t>
  </si>
  <si>
    <t>Orientar el Módulo Fundamentos Constitucionales y Política Económica</t>
  </si>
  <si>
    <t>Orientar el Módulo Hermeneutica Jurídica</t>
  </si>
  <si>
    <t>Cta. Ahorros No. 136000359473 Davivienda</t>
  </si>
  <si>
    <t xml:space="preserve">Orientar el Módulo Derecho Administrativo y Fiscal           </t>
  </si>
  <si>
    <t>Orientar el Módulo Impuesto de Renta</t>
  </si>
  <si>
    <t xml:space="preserve">Orientar el Módulo  Impuesto a las Ventas          </t>
  </si>
  <si>
    <t>Orientar el Módulo  Impuestos Territoriales</t>
  </si>
  <si>
    <t>Cta. Ahorros No. 451500013359 Davivienda</t>
  </si>
  <si>
    <t xml:space="preserve">15.914.904 de Riosucio – Caldas </t>
  </si>
  <si>
    <t>Joel Hernando Cruz Díaz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</si>
  <si>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  Economía - Universidad La Gran Colombia.                           </t>
    </r>
    <r>
      <rPr>
        <u/>
        <sz val="10"/>
        <rFont val="Arial"/>
        <family val="2"/>
      </rPr>
      <t>POSTGRADOS</t>
    </r>
    <r>
      <rPr>
        <sz val="10"/>
        <rFont val="Arial"/>
        <family val="2"/>
      </rPr>
      <t xml:space="preserve">:
Especialista en Gerencia y Mercadeo - UGC, Epecialista en Docencia Universitaria - UGC.  Maestría en  Gestión del Desarrollo Regional - Universidad Católica de Pereira. </t>
    </r>
  </si>
  <si>
    <t>XXVII</t>
  </si>
  <si>
    <t>Tendencias Administrativas Modernas</t>
  </si>
  <si>
    <t>Abril 11, 18 y 25 y Mayo 02  de 2015</t>
  </si>
  <si>
    <t>19.121.282 de Bogotá</t>
  </si>
  <si>
    <t>Carlos José Bello Pérez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</si>
  <si>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Ingeniero Industrial -  Universidad América
</t>
    </r>
    <r>
      <rPr>
        <u/>
        <sz val="10"/>
        <rFont val="Arial"/>
        <family val="2"/>
      </rPr>
      <t xml:space="preserve">
POSTGRADO:</t>
    </r>
    <r>
      <rPr>
        <sz val="10"/>
        <rFont val="Arial"/>
        <family val="2"/>
      </rPr>
      <t xml:space="preserve">
Especialista en Gestión y Evaluación Curricular – Universidad Externado de Colombia – 1999.
</t>
    </r>
  </si>
  <si>
    <t>Gestión de Producción</t>
  </si>
  <si>
    <t>0074- 7021-2601</t>
  </si>
  <si>
    <t>Mayo 16 de 1950</t>
  </si>
  <si>
    <t xml:space="preserve">94.447.754 de Cali  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</si>
  <si>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Comunicación Social – Periodismo – Universidad Autónoma de Occidente
</t>
    </r>
    <r>
      <rPr>
        <u/>
        <sz val="10"/>
        <rFont val="Arial"/>
        <family val="2"/>
      </rPr>
      <t>POSTGRADOS:</t>
    </r>
    <r>
      <rPr>
        <sz val="10"/>
        <rFont val="Arial"/>
        <family val="2"/>
      </rPr>
      <t xml:space="preserve">
MBA – Maestría en Administración de Empresas con énfasis en comercio electrónico – Universidad Complutense de Madrid – España
Especialista en Negocios por Internet – Universidad ICESI</t>
    </r>
  </si>
  <si>
    <t>Santigo Roldan Zuluaga</t>
  </si>
  <si>
    <t>Mercadeo y Tendencias Modernas</t>
  </si>
  <si>
    <t>Junio 20 y 27 y Julio 04 y 11 de 2015</t>
  </si>
  <si>
    <t>Caili</t>
  </si>
  <si>
    <t>018800002216</t>
  </si>
  <si>
    <t>10.248.162 de Manizales</t>
  </si>
  <si>
    <t>Duvan Emilio Ramírez Ospina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</si>
  <si>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
Economista – Universidad de Manizales
</t>
    </r>
    <r>
      <rPr>
        <u/>
        <sz val="10"/>
        <rFont val="Arial"/>
        <family val="2"/>
      </rPr>
      <t>POSTGRADOS:</t>
    </r>
    <r>
      <rPr>
        <sz val="10"/>
        <rFont val="Arial"/>
        <family val="2"/>
      </rPr>
      <t xml:space="preserve">
Maestría Gerencia del Talento Humano – Universidad de Manizales
Especialista en Mercadeo – Universidad EAFIT, Doctorado en Administración- Univ. Andina Simón Bolívar de Ecuador
</t>
    </r>
  </si>
  <si>
    <t>Investigación de Mercados</t>
  </si>
  <si>
    <t>Julio 18 y 25 y Agosto 01 y 08 de 2015</t>
  </si>
  <si>
    <t>23008530957</t>
  </si>
  <si>
    <t>Caja Social</t>
  </si>
  <si>
    <t>Cta. Ahorros Davivienda</t>
  </si>
  <si>
    <t>Orientar el Módulo         Gestión de Producción</t>
  </si>
  <si>
    <t>Cta. Ahorros No. 0074- 7021-2601 Davivienda</t>
  </si>
  <si>
    <t>Orientar el Módulo  Mercadeo y Tendencias Modernas</t>
  </si>
  <si>
    <t>Cta. Ahorros No. 018800002216 Davivienda</t>
  </si>
  <si>
    <t>Orientar el Módulo Investigación de Mercados</t>
  </si>
  <si>
    <t>Cta. Ahorros No. 23008530957 Caja Social</t>
  </si>
  <si>
    <t>Orientar el Módulo Fundamentos de Economía y  Entorno Económico</t>
  </si>
  <si>
    <t>Fundamentos de Economía y Entorno Económico</t>
  </si>
  <si>
    <t>XV</t>
  </si>
  <si>
    <t>Fundamentos de Economía y  Entorno Económico</t>
  </si>
  <si>
    <t>7.514.578 de Armenia</t>
  </si>
  <si>
    <t>Alvaro Velásquez Muñoz</t>
  </si>
  <si>
    <r>
      <rPr>
        <u/>
        <sz val="10"/>
        <rFont val="Arial"/>
        <family val="2"/>
      </rPr>
      <t>PREGRADO:</t>
    </r>
    <r>
      <rPr>
        <sz val="10"/>
        <rFont val="Arial"/>
        <family val="2"/>
      </rPr>
      <t xml:space="preserve">  Licenciado en Educación - Universidad del Quindío.                           </t>
    </r>
    <r>
      <rPr>
        <u/>
        <sz val="10"/>
        <rFont val="Arial"/>
        <family val="2"/>
      </rPr>
      <t>POSTGRADOS</t>
    </r>
    <r>
      <rPr>
        <sz val="10"/>
        <rFont val="Arial"/>
        <family val="2"/>
      </rPr>
      <t>:
Especialista en Informática Educativa - Universidad Libre de Pereira.  Maestría en  Mercadeo - Universidad Libre de Pereira.</t>
    </r>
  </si>
  <si>
    <t>Elaboración de Proyectos</t>
  </si>
  <si>
    <t>016090596764</t>
  </si>
  <si>
    <t>Estadística</t>
  </si>
  <si>
    <t>30.288.665 de Manizales</t>
  </si>
  <si>
    <t>Maria Eugenia Arango Ospina</t>
  </si>
  <si>
    <r>
      <rPr>
        <u/>
        <sz val="10"/>
        <rFont val="Arial"/>
        <family val="2"/>
      </rPr>
      <t xml:space="preserve">PREGRADO: </t>
    </r>
    <r>
      <rPr>
        <sz val="10"/>
        <rFont val="Arial"/>
        <family val="2"/>
      </rPr>
      <t xml:space="preserve">Ingeniera Agrónoma – Universidad de Caldas - 1987
</t>
    </r>
    <r>
      <rPr>
        <u/>
        <sz val="10"/>
        <rFont val="Arial"/>
        <family val="2"/>
      </rPr>
      <t xml:space="preserve">POSTGRADOS: </t>
    </r>
    <r>
      <rPr>
        <sz val="10"/>
        <rFont val="Arial"/>
        <family val="2"/>
      </rPr>
      <t>Especialista en Desarrollo Gerencial – Universidad Autónoma de Manizales - 1997</t>
    </r>
  </si>
  <si>
    <t>Evaluación Ambiental de Proyectos</t>
  </si>
  <si>
    <t>084570025126</t>
  </si>
  <si>
    <t>10.274.858 de Manizales</t>
  </si>
  <si>
    <t>Mauricio Escobar  Ortega</t>
  </si>
  <si>
    <t>PREGADO: ADMINISTRADOR DE EMPRESAS de la Universidad Nacional de Colombia, graduado en 1991.
• CONTADOR PÚBLICO de la Universidad de Manizales, graduado en 1999.
POSTGRADOS:
• ESPECIALISTA EN FINANZAS de la Universidad Autónoma de Manizales – Universidad de Antioquia, graduado en 1997.
• MAESTRÍA EN ADMINISTRACIÓN CON ÉNFASIS EN FINANZAS (MBA) Instituto Tecnológico y de Estudios Superiores de Monterrey (México) - UNAB, graduado en 2003.
• MAESTRÍA EN CIENCIAS DE LA GESTIÓN (DIPLÔMED’UNIVERSITÉ) Université de Rouen París – Francia, graduado en 2007</t>
  </si>
  <si>
    <t>Evaluación Financiera de Proyectos</t>
  </si>
  <si>
    <t>Evaluación Económica y Social de Proyectos</t>
  </si>
  <si>
    <t>37364869119</t>
  </si>
  <si>
    <t>7.527.497 de Armenia</t>
  </si>
  <si>
    <t>Carlos Alberto Montes Salazar</t>
  </si>
  <si>
    <r>
      <rPr>
        <u/>
        <sz val="10"/>
        <color theme="1"/>
        <rFont val="Arial"/>
        <family val="2"/>
      </rPr>
      <t xml:space="preserve">PREGRADO: </t>
    </r>
    <r>
      <rPr>
        <sz val="10"/>
        <color theme="1"/>
        <rFont val="Arial"/>
        <family val="2"/>
      </rPr>
      <t xml:space="preserve"> Contador Público - Universidad del Quindío,          </t>
    </r>
    <r>
      <rPr>
        <u/>
        <sz val="10"/>
        <color theme="1"/>
        <rFont val="Arial"/>
        <family val="2"/>
      </rPr>
      <t>POSTGRADOS:</t>
    </r>
    <r>
      <rPr>
        <sz val="10"/>
        <color theme="1"/>
        <rFont val="Arial"/>
        <family val="2"/>
      </rPr>
      <t xml:space="preserve"> Especialista en Administración Financiera - Universidad la Gran Colombia, Esp. en Revisoría Fiscal y Auditoría Externa - Univ. Autónoma de Bucaramanga. Magister en Gerencia del Talento Humano - Universidad de Manizales. Magister en Gestión Empresarial, Universidad Libre de Cali. Doctor en Administración de Negocios, Atlantic Internacional University AIU (Sin Convalidar)</t>
    </r>
  </si>
  <si>
    <t>1360-0065-5466</t>
  </si>
  <si>
    <t>Orientar el Módulo  Auditoria Forense</t>
  </si>
  <si>
    <t>Cta. Ahorros No. 1360-0065-5466 Davivienda</t>
  </si>
  <si>
    <r>
      <t xml:space="preserve">FECHA DE LA SOLICITUD: </t>
    </r>
    <r>
      <rPr>
        <u/>
        <sz val="14"/>
        <color theme="1"/>
        <rFont val="Arial"/>
        <family val="2"/>
      </rPr>
      <t xml:space="preserve">  19 de marzo de 2015  </t>
    </r>
  </si>
  <si>
    <r>
      <t xml:space="preserve">FECHA DE LA SOLICITUD: </t>
    </r>
    <r>
      <rPr>
        <u/>
        <sz val="14"/>
        <color theme="1"/>
        <rFont val="Arial"/>
        <family val="2"/>
      </rPr>
      <t xml:space="preserve"> 19 de marzo de 2015  </t>
    </r>
  </si>
  <si>
    <r>
      <t xml:space="preserve">FECHA DE LA SOLICITUD: </t>
    </r>
    <r>
      <rPr>
        <u/>
        <sz val="14"/>
        <color theme="1"/>
        <rFont val="Arial"/>
        <family val="2"/>
      </rPr>
      <t xml:space="preserve"> 19 de marzo  de 2015  </t>
    </r>
  </si>
  <si>
    <r>
      <t xml:space="preserve">CON CARGO A: </t>
    </r>
    <r>
      <rPr>
        <u/>
        <sz val="14"/>
        <color theme="1"/>
        <rFont val="Arial"/>
        <family val="2"/>
      </rPr>
      <t>Especialización en Gerencia Tributaria VI</t>
    </r>
  </si>
  <si>
    <r>
      <t xml:space="preserve">CON CARGO A: </t>
    </r>
    <r>
      <rPr>
        <u/>
        <sz val="14"/>
        <color theme="1"/>
        <rFont val="Arial"/>
        <family val="2"/>
      </rPr>
      <t>Especialización en Gerencia y Mercadeo XXVII</t>
    </r>
  </si>
  <si>
    <t>Orientar el Módulo Retención en la Fuente</t>
  </si>
  <si>
    <t>Orientar el Módulo  Formulación y Evaluación de Proyectos</t>
  </si>
  <si>
    <t xml:space="preserve"> Cta. Corriente 011-108294-4 Colpatria</t>
  </si>
  <si>
    <t>Cielo López  Gutiérrez</t>
  </si>
  <si>
    <t>Cta. Ahorros No. 17570036909 Davivieda</t>
  </si>
  <si>
    <t>Orientar el Módulo Gestión Financiera</t>
  </si>
  <si>
    <t>Orientar el Módulo Apropiación Tecnológica y de Calidad para Proyectos</t>
  </si>
  <si>
    <t>Apropiación Tecnológica y Calidad para Proyectos</t>
  </si>
  <si>
    <t>Orientar el Módulo Mecanismos de Financiazión y Coofinanciación de Proyectos</t>
  </si>
  <si>
    <t>Mecanismos de Financiazión y Coofinanciación de Proyectos</t>
  </si>
  <si>
    <t>Orientar el Módulo  Normatividad Financiera</t>
  </si>
  <si>
    <t>Orientar el Módulo Matemáticas Financieras</t>
  </si>
  <si>
    <t>Enero 14 de 1938</t>
  </si>
  <si>
    <t>Cta. Corriente No. 12606000194-1 Davivienda</t>
  </si>
  <si>
    <t>Cta. Corrinte No. 047322185 Bogotá </t>
  </si>
  <si>
    <t>Cta. Ahorros No. 0165-0030082-3 Davivienda</t>
  </si>
  <si>
    <t>Orientar el Módulo    Tendencias Administrativas  Modernas</t>
  </si>
  <si>
    <t>Abril 25, Mayo 09, 16 y 30 de 2015</t>
  </si>
  <si>
    <t>Mayo 02 y 23 de 2015</t>
  </si>
  <si>
    <t xml:space="preserve">5.795.187 de Zapatoca </t>
  </si>
  <si>
    <t>José Elbert Castañeda Durán</t>
  </si>
  <si>
    <r>
      <t xml:space="preserve">PREGRADO: </t>
    </r>
    <r>
      <rPr>
        <sz val="10"/>
        <rFont val="Calibri"/>
        <family val="2"/>
        <scheme val="minor"/>
      </rPr>
      <t xml:space="preserve">Abogado - Universidad Santo Thomas.                                                                     </t>
    </r>
    <r>
      <rPr>
        <u/>
        <sz val="10"/>
        <rFont val="Calibri"/>
        <family val="2"/>
        <scheme val="minor"/>
      </rPr>
      <t xml:space="preserve">POSTGRADOS: </t>
    </r>
    <r>
      <rPr>
        <sz val="10"/>
        <rFont val="Calibri"/>
        <family val="2"/>
        <scheme val="minor"/>
      </rPr>
      <t xml:space="preserve"> Especialista en Gerencia y Administración Tributaria – Universidad del Externado de Colombia </t>
    </r>
  </si>
  <si>
    <t>27 de julio de 1957</t>
  </si>
  <si>
    <t>Cta. Ahorros No.  009300207827 Davivienda</t>
  </si>
  <si>
    <t>Agosto 08, 15, 22 y 29 de 2015</t>
  </si>
  <si>
    <r>
      <t xml:space="preserve">FECHA DE LA SOLICITUD: </t>
    </r>
    <r>
      <rPr>
        <u/>
        <sz val="14"/>
        <color theme="1"/>
        <rFont val="Arial"/>
        <family val="2"/>
      </rPr>
      <t xml:space="preserve"> 26 de marzo de 2015</t>
    </r>
  </si>
  <si>
    <r>
      <t xml:space="preserve">FECHA DE LA SOLICITUD: </t>
    </r>
    <r>
      <rPr>
        <u/>
        <sz val="14"/>
        <color theme="1"/>
        <rFont val="Arial"/>
        <family val="2"/>
      </rPr>
      <t xml:space="preserve">  26 de marzo de 2015</t>
    </r>
  </si>
  <si>
    <t>NOMBRE DEL SOLICITANTE:</t>
  </si>
  <si>
    <r>
      <t xml:space="preserve">DEPENDENCIA SOLICITANTE: </t>
    </r>
    <r>
      <rPr>
        <u/>
        <sz val="16"/>
        <color theme="1"/>
        <rFont val="Arial"/>
        <family val="2"/>
      </rPr>
      <t xml:space="preserve">    </t>
    </r>
  </si>
  <si>
    <t xml:space="preserve">CON CARGO A: </t>
  </si>
  <si>
    <r>
      <t xml:space="preserve">FECHA DE LA SOLICITUD: </t>
    </r>
    <r>
      <rPr>
        <u/>
        <sz val="14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</si>
</sst>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\ #,##0"/>
  </numFmts>
  <fonts count="6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Berlin Sans FB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u/>
      <sz val="12"/>
      <color theme="1"/>
      <name val="Arial"/>
      <family val="2"/>
    </font>
    <font>
      <u/>
      <sz val="14"/>
      <color theme="1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0"/>
      <color rgb="FF1F497D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2"/>
      <scheme val="major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36"/>
      <color theme="1"/>
      <name val="Arial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u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Arial"/>
      <family val="2"/>
    </font>
    <font>
      <sz val="10"/>
      <name val="Cambria"/>
      <family val="1"/>
      <scheme val="major"/>
    </font>
    <font>
      <sz val="9.5"/>
      <name val="Arial"/>
      <family val="2"/>
    </font>
    <font>
      <sz val="10"/>
      <color theme="2" tint="-0.249977111117893"/>
      <name val="Arial"/>
      <family val="2"/>
    </font>
    <font>
      <u/>
      <sz val="10"/>
      <name val="Calibri"/>
      <family val="2"/>
      <scheme val="minor"/>
    </font>
    <font>
      <u/>
      <sz val="10"/>
      <color theme="1"/>
      <name val="Arial"/>
      <family val="2"/>
    </font>
    <font>
      <u/>
      <sz val="11"/>
      <color rgb="FF000000"/>
      <name val="Arial"/>
      <family val="2"/>
    </font>
    <font>
      <u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9.5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2" fillId="0" borderId="0"/>
  </cellStyleXfs>
  <cellXfs count="85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" fontId="12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textRotation="180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180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textRotation="180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/>
    </xf>
    <xf numFmtId="166" fontId="0" fillId="0" borderId="0" xfId="0" applyNumberFormat="1"/>
    <xf numFmtId="0" fontId="20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0" fontId="23" fillId="0" borderId="0" xfId="0" applyFont="1"/>
    <xf numFmtId="166" fontId="23" fillId="0" borderId="0" xfId="0" applyNumberFormat="1" applyFont="1"/>
    <xf numFmtId="0" fontId="24" fillId="0" borderId="0" xfId="0" applyFont="1"/>
    <xf numFmtId="166" fontId="24" fillId="0" borderId="0" xfId="0" applyNumberFormat="1" applyFont="1"/>
    <xf numFmtId="0" fontId="25" fillId="0" borderId="0" xfId="0" applyFont="1"/>
    <xf numFmtId="166" fontId="25" fillId="0" borderId="0" xfId="0" applyNumberFormat="1" applyFont="1"/>
    <xf numFmtId="0" fontId="26" fillId="0" borderId="0" xfId="0" applyFont="1" applyAlignment="1">
      <alignment horizontal="center" vertical="center"/>
    </xf>
    <xf numFmtId="0" fontId="25" fillId="0" borderId="24" xfId="0" applyFont="1" applyBorder="1"/>
    <xf numFmtId="0" fontId="27" fillId="0" borderId="24" xfId="0" applyFont="1" applyBorder="1" applyAlignment="1">
      <alignment vertical="center"/>
    </xf>
    <xf numFmtId="166" fontId="25" fillId="0" borderId="24" xfId="0" applyNumberFormat="1" applyFont="1" applyBorder="1"/>
    <xf numFmtId="166" fontId="27" fillId="0" borderId="24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/>
    <xf numFmtId="0" fontId="27" fillId="0" borderId="0" xfId="0" applyFont="1" applyBorder="1" applyAlignment="1">
      <alignment vertical="center"/>
    </xf>
    <xf numFmtId="0" fontId="25" fillId="0" borderId="0" xfId="0" applyFont="1" applyAlignment="1">
      <alignment vertical="top"/>
    </xf>
    <xf numFmtId="0" fontId="25" fillId="0" borderId="24" xfId="0" applyFont="1" applyBorder="1" applyAlignment="1">
      <alignment horizontal="center" vertical="center"/>
    </xf>
    <xf numFmtId="0" fontId="26" fillId="0" borderId="0" xfId="0" applyFont="1"/>
    <xf numFmtId="166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center" vertical="center" wrapText="1"/>
    </xf>
    <xf numFmtId="14" fontId="12" fillId="3" borderId="35" xfId="0" applyNumberFormat="1" applyFont="1" applyFill="1" applyBorder="1" applyAlignment="1">
      <alignment horizontal="center" vertical="center" wrapText="1"/>
    </xf>
    <xf numFmtId="165" fontId="12" fillId="3" borderId="35" xfId="1" applyNumberFormat="1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textRotation="180" wrapText="1"/>
    </xf>
    <xf numFmtId="165" fontId="12" fillId="3" borderId="35" xfId="0" applyNumberFormat="1" applyFont="1" applyFill="1" applyBorder="1" applyAlignment="1">
      <alignment horizontal="center" vertical="center" wrapText="1"/>
    </xf>
    <xf numFmtId="14" fontId="12" fillId="0" borderId="35" xfId="0" applyNumberFormat="1" applyFont="1" applyFill="1" applyBorder="1" applyAlignment="1">
      <alignment horizontal="center" vertical="center" wrapText="1"/>
    </xf>
    <xf numFmtId="165" fontId="12" fillId="0" borderId="35" xfId="1" applyNumberFormat="1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textRotation="180" wrapText="1"/>
    </xf>
    <xf numFmtId="165" fontId="12" fillId="0" borderId="35" xfId="0" applyNumberFormat="1" applyFont="1" applyFill="1" applyBorder="1" applyAlignment="1">
      <alignment horizontal="center" vertical="center" wrapText="1"/>
    </xf>
    <xf numFmtId="165" fontId="12" fillId="3" borderId="12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textRotation="180" wrapText="1"/>
    </xf>
    <xf numFmtId="165" fontId="12" fillId="3" borderId="12" xfId="1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8" borderId="35" xfId="0" applyFont="1" applyFill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left" vertical="center"/>
    </xf>
    <xf numFmtId="0" fontId="12" fillId="3" borderId="5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17" fontId="11" fillId="0" borderId="12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25" fillId="0" borderId="0" xfId="0" applyFont="1" applyBorder="1"/>
    <xf numFmtId="0" fontId="1" fillId="0" borderId="5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166" fontId="9" fillId="2" borderId="22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" fontId="1" fillId="0" borderId="22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/>
    <xf numFmtId="0" fontId="9" fillId="2" borderId="3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 wrapText="1"/>
    </xf>
    <xf numFmtId="166" fontId="35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6" fontId="12" fillId="0" borderId="5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35" fillId="0" borderId="22" xfId="0" applyNumberFormat="1" applyFont="1" applyBorder="1" applyAlignment="1">
      <alignment horizontal="center" vertical="center"/>
    </xf>
    <xf numFmtId="14" fontId="22" fillId="0" borderId="22" xfId="0" applyNumberFormat="1" applyFont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22" xfId="0" applyNumberFormat="1" applyFont="1" applyFill="1" applyBorder="1" applyAlignment="1">
      <alignment horizontal="center" vertical="center" wrapText="1"/>
    </xf>
    <xf numFmtId="166" fontId="34" fillId="0" borderId="1" xfId="0" quotePrefix="1" applyNumberFormat="1" applyFont="1" applyBorder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/>
    </xf>
    <xf numFmtId="0" fontId="34" fillId="0" borderId="1" xfId="0" quotePrefix="1" applyNumberFormat="1" applyFont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/>
    </xf>
    <xf numFmtId="0" fontId="34" fillId="0" borderId="22" xfId="0" applyNumberFormat="1" applyFont="1" applyBorder="1" applyAlignment="1">
      <alignment horizontal="center" vertical="center"/>
    </xf>
    <xf numFmtId="166" fontId="9" fillId="2" borderId="31" xfId="0" applyNumberFormat="1" applyFont="1" applyFill="1" applyBorder="1" applyAlignment="1">
      <alignment horizontal="center" vertical="center" wrapText="1"/>
    </xf>
    <xf numFmtId="166" fontId="0" fillId="0" borderId="24" xfId="0" applyNumberFormat="1" applyBorder="1"/>
    <xf numFmtId="0" fontId="0" fillId="0" borderId="24" xfId="0" applyBorder="1"/>
    <xf numFmtId="16" fontId="1" fillId="0" borderId="5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vertical="center"/>
    </xf>
    <xf numFmtId="166" fontId="35" fillId="0" borderId="0" xfId="0" applyNumberFormat="1" applyFont="1" applyBorder="1" applyAlignment="1">
      <alignment horizontal="center" vertical="center"/>
    </xf>
    <xf numFmtId="49" fontId="36" fillId="4" borderId="1" xfId="0" applyNumberFormat="1" applyFont="1" applyFill="1" applyBorder="1" applyAlignment="1">
      <alignment horizontal="center" vertical="center" wrapText="1"/>
    </xf>
    <xf numFmtId="49" fontId="36" fillId="0" borderId="35" xfId="0" applyNumberFormat="1" applyFont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6" fillId="0" borderId="2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49" fontId="12" fillId="0" borderId="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166" fontId="9" fillId="2" borderId="22" xfId="0" applyNumberFormat="1" applyFont="1" applyFill="1" applyBorder="1" applyAlignment="1">
      <alignment horizontal="center" vertical="center" wrapText="1"/>
    </xf>
    <xf numFmtId="166" fontId="9" fillId="2" borderId="31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NumberFormat="1" applyFont="1" applyBorder="1" applyAlignment="1">
      <alignment horizontal="center" vertical="center" wrapText="1"/>
    </xf>
    <xf numFmtId="14" fontId="22" fillId="0" borderId="19" xfId="0" applyNumberFormat="1" applyFont="1" applyBorder="1" applyAlignment="1">
      <alignment horizontal="center" vertical="center" wrapText="1"/>
    </xf>
    <xf numFmtId="166" fontId="12" fillId="0" borderId="19" xfId="0" applyNumberFormat="1" applyFont="1" applyFill="1" applyBorder="1" applyAlignment="1">
      <alignment horizontal="center" vertical="center" wrapText="1"/>
    </xf>
    <xf numFmtId="166" fontId="34" fillId="0" borderId="19" xfId="0" applyNumberFormat="1" applyFont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1" fillId="0" borderId="44" xfId="0" applyNumberFormat="1" applyFont="1" applyFill="1" applyBorder="1" applyAlignment="1">
      <alignment horizontal="center" vertical="center" wrapText="1"/>
    </xf>
    <xf numFmtId="14" fontId="0" fillId="0" borderId="22" xfId="0" applyNumberFormat="1" applyFont="1" applyBorder="1" applyAlignment="1">
      <alignment horizontal="center" vertical="center" wrapText="1"/>
    </xf>
    <xf numFmtId="166" fontId="0" fillId="0" borderId="22" xfId="0" applyNumberFormat="1" applyFont="1" applyBorder="1" applyAlignment="1">
      <alignment horizontal="center" vertical="center"/>
    </xf>
    <xf numFmtId="166" fontId="22" fillId="0" borderId="22" xfId="0" applyNumberFormat="1" applyFont="1" applyBorder="1" applyAlignment="1">
      <alignment horizontal="center" vertical="center"/>
    </xf>
    <xf numFmtId="166" fontId="22" fillId="0" borderId="22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6" fontId="9" fillId="2" borderId="31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6" fontId="9" fillId="2" borderId="12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3" fontId="1" fillId="4" borderId="2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" fontId="1" fillId="0" borderId="19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textRotation="180" wrapText="1"/>
    </xf>
    <xf numFmtId="0" fontId="12" fillId="4" borderId="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0" fillId="0" borderId="45" xfId="0" applyBorder="1"/>
    <xf numFmtId="166" fontId="0" fillId="0" borderId="45" xfId="0" applyNumberFormat="1" applyBorder="1"/>
    <xf numFmtId="166" fontId="0" fillId="0" borderId="0" xfId="0" applyNumberFormat="1" applyBorder="1"/>
    <xf numFmtId="0" fontId="0" fillId="0" borderId="0" xfId="0" applyBorder="1"/>
    <xf numFmtId="165" fontId="12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22" fillId="0" borderId="28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3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36" fillId="0" borderId="0" xfId="0" applyFont="1" applyAlignment="1">
      <alignment horizontal="center" vertical="center"/>
    </xf>
    <xf numFmtId="0" fontId="12" fillId="0" borderId="31" xfId="0" applyFont="1" applyFill="1" applyBorder="1" applyAlignment="1">
      <alignment vertical="center" wrapText="1"/>
    </xf>
    <xf numFmtId="0" fontId="12" fillId="4" borderId="31" xfId="0" applyFont="1" applyFill="1" applyBorder="1" applyAlignment="1">
      <alignment vertical="center" wrapText="1"/>
    </xf>
    <xf numFmtId="165" fontId="12" fillId="0" borderId="31" xfId="1" applyNumberFormat="1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 textRotation="180" wrapText="1"/>
    </xf>
    <xf numFmtId="165" fontId="12" fillId="0" borderId="31" xfId="0" applyNumberFormat="1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left" vertical="center"/>
    </xf>
    <xf numFmtId="0" fontId="12" fillId="3" borderId="28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center" wrapText="1"/>
    </xf>
    <xf numFmtId="14" fontId="12" fillId="3" borderId="28" xfId="0" applyNumberFormat="1" applyFont="1" applyFill="1" applyBorder="1" applyAlignment="1">
      <alignment horizontal="center" vertical="center" wrapText="1"/>
    </xf>
    <xf numFmtId="165" fontId="12" fillId="3" borderId="28" xfId="1" applyNumberFormat="1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textRotation="180" wrapText="1"/>
    </xf>
    <xf numFmtId="165" fontId="12" fillId="3" borderId="28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vertical="center" wrapText="1"/>
    </xf>
    <xf numFmtId="165" fontId="12" fillId="0" borderId="1" xfId="1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textRotation="180" wrapText="1"/>
    </xf>
    <xf numFmtId="165" fontId="12" fillId="0" borderId="1" xfId="0" applyNumberFormat="1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31" xfId="0" applyNumberFormat="1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textRotation="180" wrapText="1"/>
    </xf>
    <xf numFmtId="0" fontId="12" fillId="0" borderId="28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horizontal="center" vertical="center" wrapText="1"/>
    </xf>
    <xf numFmtId="165" fontId="12" fillId="0" borderId="28" xfId="0" applyNumberFormat="1" applyFont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0" fillId="0" borderId="1" xfId="0" applyFont="1" applyFill="1" applyBorder="1"/>
    <xf numFmtId="0" fontId="1" fillId="5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6" fontId="9" fillId="2" borderId="12" xfId="0" applyNumberFormat="1" applyFont="1" applyFill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left" vertical="center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vertical="center" wrapText="1"/>
    </xf>
    <xf numFmtId="0" fontId="12" fillId="3" borderId="43" xfId="0" applyFont="1" applyFill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vertical="center" wrapText="1"/>
    </xf>
    <xf numFmtId="165" fontId="12" fillId="3" borderId="1" xfId="0" applyNumberFormat="1" applyFont="1" applyFill="1" applyBorder="1" applyAlignment="1">
      <alignment vertical="center" wrapText="1"/>
    </xf>
    <xf numFmtId="165" fontId="12" fillId="3" borderId="5" xfId="1" applyNumberFormat="1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textRotation="180" wrapText="1"/>
    </xf>
    <xf numFmtId="0" fontId="12" fillId="3" borderId="1" xfId="0" applyFont="1" applyFill="1" applyBorder="1" applyAlignment="1">
      <alignment vertical="center" textRotation="180" wrapText="1"/>
    </xf>
    <xf numFmtId="0" fontId="12" fillId="3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left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51" fillId="0" borderId="3" xfId="0" applyFont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justify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17" fontId="1" fillId="0" borderId="5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17" fontId="12" fillId="4" borderId="3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6" fontId="55" fillId="0" borderId="5" xfId="0" applyNumberFormat="1" applyFont="1" applyBorder="1" applyAlignment="1">
      <alignment horizontal="center" vertical="center" wrapText="1"/>
    </xf>
    <xf numFmtId="166" fontId="55" fillId="0" borderId="1" xfId="0" applyNumberFormat="1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10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/>
    </xf>
    <xf numFmtId="0" fontId="22" fillId="0" borderId="38" xfId="0" applyFont="1" applyBorder="1" applyAlignment="1">
      <alignment horizontal="center" vertical="center"/>
    </xf>
    <xf numFmtId="14" fontId="0" fillId="0" borderId="54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17" fontId="12" fillId="0" borderId="5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166" fontId="12" fillId="0" borderId="5" xfId="1" applyNumberFormat="1" applyFont="1" applyFill="1" applyBorder="1" applyAlignment="1">
      <alignment horizontal="center" vertical="center"/>
    </xf>
    <xf numFmtId="165" fontId="12" fillId="0" borderId="5" xfId="1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8" fillId="4" borderId="1" xfId="0" applyNumberFormat="1" applyFont="1" applyFill="1" applyBorder="1" applyAlignment="1">
      <alignment horizontal="center" vertical="center" wrapText="1"/>
    </xf>
    <xf numFmtId="0" fontId="58" fillId="0" borderId="1" xfId="0" applyNumberFormat="1" applyFont="1" applyFill="1" applyBorder="1" applyAlignment="1">
      <alignment horizontal="center" vertical="center" wrapText="1"/>
    </xf>
    <xf numFmtId="0" fontId="58" fillId="0" borderId="1" xfId="0" applyNumberFormat="1" applyFont="1" applyBorder="1" applyAlignment="1">
      <alignment horizontal="center" vertical="center"/>
    </xf>
    <xf numFmtId="0" fontId="58" fillId="0" borderId="1" xfId="0" applyNumberFormat="1" applyFont="1" applyBorder="1" applyAlignment="1">
      <alignment horizontal="center" vertical="center" wrapText="1"/>
    </xf>
    <xf numFmtId="14" fontId="57" fillId="0" borderId="1" xfId="0" applyNumberFormat="1" applyFont="1" applyBorder="1" applyAlignment="1">
      <alignment horizontal="center" vertical="center" wrapText="1"/>
    </xf>
    <xf numFmtId="14" fontId="58" fillId="0" borderId="1" xfId="0" applyNumberFormat="1" applyFont="1" applyBorder="1" applyAlignment="1">
      <alignment horizontal="center" vertical="center" wrapText="1"/>
    </xf>
    <xf numFmtId="17" fontId="58" fillId="0" borderId="1" xfId="0" applyNumberFormat="1" applyFont="1" applyFill="1" applyBorder="1" applyAlignment="1">
      <alignment horizontal="center" vertical="center" wrapText="1"/>
    </xf>
    <xf numFmtId="166" fontId="59" fillId="0" borderId="1" xfId="0" applyNumberFormat="1" applyFont="1" applyFill="1" applyBorder="1" applyAlignment="1">
      <alignment horizontal="center" vertical="center" wrapText="1"/>
    </xf>
    <xf numFmtId="166" fontId="60" fillId="0" borderId="1" xfId="0" applyNumberFormat="1" applyFont="1" applyBorder="1" applyAlignment="1">
      <alignment horizontal="center" vertical="center"/>
    </xf>
    <xf numFmtId="49" fontId="60" fillId="4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14" fontId="58" fillId="0" borderId="1" xfId="0" applyNumberFormat="1" applyFont="1" applyFill="1" applyBorder="1" applyAlignment="1">
      <alignment horizontal="center" vertical="center" wrapText="1"/>
    </xf>
    <xf numFmtId="166" fontId="59" fillId="0" borderId="1" xfId="0" applyNumberFormat="1" applyFont="1" applyBorder="1" applyAlignment="1">
      <alignment horizontal="center" vertical="center" wrapText="1"/>
    </xf>
    <xf numFmtId="49" fontId="60" fillId="0" borderId="2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14" fontId="12" fillId="0" borderId="12" xfId="0" applyNumberFormat="1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14" fontId="12" fillId="0" borderId="28" xfId="0" applyNumberFormat="1" applyFont="1" applyFill="1" applyBorder="1" applyAlignment="1">
      <alignment horizontal="center" vertical="center" wrapText="1"/>
    </xf>
    <xf numFmtId="14" fontId="12" fillId="0" borderId="31" xfId="0" applyNumberFormat="1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165" fontId="12" fillId="3" borderId="12" xfId="1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165" fontId="12" fillId="3" borderId="3" xfId="0" applyNumberFormat="1" applyFont="1" applyFill="1" applyBorder="1" applyAlignment="1">
      <alignment horizontal="center" vertical="center" wrapText="1"/>
    </xf>
    <xf numFmtId="165" fontId="12" fillId="3" borderId="12" xfId="0" applyNumberFormat="1" applyFont="1" applyFill="1" applyBorder="1" applyAlignment="1">
      <alignment horizontal="center" vertical="center" wrapText="1"/>
    </xf>
    <xf numFmtId="165" fontId="12" fillId="3" borderId="5" xfId="0" applyNumberFormat="1" applyFont="1" applyFill="1" applyBorder="1" applyAlignment="1">
      <alignment horizontal="center" vertical="center" wrapText="1"/>
    </xf>
    <xf numFmtId="165" fontId="12" fillId="3" borderId="3" xfId="1" applyNumberFormat="1" applyFont="1" applyFill="1" applyBorder="1" applyAlignment="1">
      <alignment horizontal="center" vertical="center" wrapText="1"/>
    </xf>
    <xf numFmtId="165" fontId="12" fillId="3" borderId="5" xfId="1" applyNumberFormat="1" applyFont="1" applyFill="1" applyBorder="1" applyAlignment="1">
      <alignment horizontal="center" vertical="center" wrapText="1"/>
    </xf>
    <xf numFmtId="165" fontId="12" fillId="0" borderId="19" xfId="1" applyNumberFormat="1" applyFont="1" applyFill="1" applyBorder="1" applyAlignment="1">
      <alignment horizontal="center" vertical="center" wrapText="1"/>
    </xf>
    <xf numFmtId="165" fontId="12" fillId="0" borderId="22" xfId="1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0" borderId="10" xfId="0" applyNumberFormat="1" applyFont="1" applyFill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 wrapText="1"/>
    </xf>
    <xf numFmtId="14" fontId="12" fillId="0" borderId="48" xfId="0" applyNumberFormat="1" applyFont="1" applyFill="1" applyBorder="1" applyAlignment="1">
      <alignment horizontal="center" vertical="center" wrapText="1"/>
    </xf>
    <xf numFmtId="14" fontId="12" fillId="0" borderId="32" xfId="0" applyNumberFormat="1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14" fontId="12" fillId="0" borderId="3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 wrapText="1"/>
    </xf>
    <xf numFmtId="14" fontId="12" fillId="3" borderId="7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49" fontId="36" fillId="0" borderId="28" xfId="0" applyNumberFormat="1" applyFont="1" applyBorder="1" applyAlignment="1">
      <alignment horizontal="center" vertical="center" wrapText="1"/>
    </xf>
    <xf numFmtId="49" fontId="36" fillId="0" borderId="31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49" fontId="48" fillId="0" borderId="19" xfId="0" applyNumberFormat="1" applyFont="1" applyFill="1" applyBorder="1" applyAlignment="1">
      <alignment horizontal="center" vertical="center" wrapText="1"/>
    </xf>
    <xf numFmtId="49" fontId="48" fillId="0" borderId="22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49" fontId="12" fillId="0" borderId="49" xfId="0" applyNumberFormat="1" applyFont="1" applyFill="1" applyBorder="1" applyAlignment="1">
      <alignment horizontal="center" vertical="center" wrapText="1"/>
    </xf>
    <xf numFmtId="49" fontId="12" fillId="0" borderId="4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165" fontId="12" fillId="0" borderId="28" xfId="0" applyNumberFormat="1" applyFont="1" applyFill="1" applyBorder="1" applyAlignment="1">
      <alignment horizontal="center" vertical="center" wrapText="1"/>
    </xf>
    <xf numFmtId="165" fontId="12" fillId="0" borderId="31" xfId="0" applyNumberFormat="1" applyFont="1" applyFill="1" applyBorder="1" applyAlignment="1">
      <alignment horizontal="center" vertical="center" wrapText="1"/>
    </xf>
    <xf numFmtId="165" fontId="12" fillId="0" borderId="28" xfId="1" applyNumberFormat="1" applyFont="1" applyFill="1" applyBorder="1" applyAlignment="1">
      <alignment horizontal="center" vertical="center" wrapText="1"/>
    </xf>
    <xf numFmtId="165" fontId="12" fillId="0" borderId="31" xfId="1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  <xf numFmtId="165" fontId="12" fillId="3" borderId="22" xfId="0" applyNumberFormat="1" applyFont="1" applyFill="1" applyBorder="1" applyAlignment="1">
      <alignment horizontal="center" vertical="center" wrapText="1"/>
    </xf>
    <xf numFmtId="165" fontId="12" fillId="3" borderId="19" xfId="1" applyNumberFormat="1" applyFont="1" applyFill="1" applyBorder="1" applyAlignment="1">
      <alignment horizontal="center" vertical="center" wrapText="1"/>
    </xf>
    <xf numFmtId="165" fontId="12" fillId="3" borderId="22" xfId="1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textRotation="180" wrapText="1"/>
    </xf>
    <xf numFmtId="165" fontId="12" fillId="4" borderId="19" xfId="0" applyNumberFormat="1" applyFont="1" applyFill="1" applyBorder="1" applyAlignment="1">
      <alignment horizontal="center" vertical="center" wrapText="1"/>
    </xf>
    <xf numFmtId="165" fontId="12" fillId="4" borderId="22" xfId="0" applyNumberFormat="1" applyFont="1" applyFill="1" applyBorder="1" applyAlignment="1">
      <alignment horizontal="center" vertical="center" wrapText="1"/>
    </xf>
    <xf numFmtId="165" fontId="12" fillId="4" borderId="19" xfId="1" applyNumberFormat="1" applyFont="1" applyFill="1" applyBorder="1" applyAlignment="1">
      <alignment horizontal="center" vertical="center" wrapText="1"/>
    </xf>
    <xf numFmtId="165" fontId="12" fillId="4" borderId="22" xfId="1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textRotation="180" wrapText="1"/>
    </xf>
    <xf numFmtId="0" fontId="12" fillId="3" borderId="5" xfId="0" applyFont="1" applyFill="1" applyBorder="1" applyAlignment="1">
      <alignment horizontal="center" vertical="center" textRotation="180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2" fillId="0" borderId="19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12" fillId="3" borderId="22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17" fontId="12" fillId="0" borderId="19" xfId="0" applyNumberFormat="1" applyFont="1" applyFill="1" applyBorder="1" applyAlignment="1">
      <alignment horizontal="center" vertical="center" wrapText="1"/>
    </xf>
    <xf numFmtId="17" fontId="12" fillId="0" borderId="2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12" xfId="1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textRotation="180" wrapText="1"/>
    </xf>
    <xf numFmtId="0" fontId="12" fillId="0" borderId="31" xfId="0" applyFont="1" applyFill="1" applyBorder="1" applyAlignment="1">
      <alignment horizontal="center" vertical="center" textRotation="180" wrapText="1"/>
    </xf>
    <xf numFmtId="0" fontId="12" fillId="0" borderId="12" xfId="0" applyFont="1" applyFill="1" applyBorder="1" applyAlignment="1">
      <alignment horizontal="center" vertical="center" textRotation="180" wrapText="1"/>
    </xf>
    <xf numFmtId="165" fontId="12" fillId="0" borderId="29" xfId="0" applyNumberFormat="1" applyFont="1" applyFill="1" applyBorder="1" applyAlignment="1">
      <alignment horizontal="center" vertical="center" wrapText="1"/>
    </xf>
    <xf numFmtId="165" fontId="12" fillId="0" borderId="32" xfId="0" applyNumberFormat="1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12" fillId="0" borderId="19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textRotation="180" wrapText="1"/>
    </xf>
    <xf numFmtId="0" fontId="12" fillId="0" borderId="1" xfId="0" applyFont="1" applyFill="1" applyBorder="1" applyAlignment="1">
      <alignment horizontal="center" vertical="center" textRotation="180" wrapText="1"/>
    </xf>
    <xf numFmtId="0" fontId="12" fillId="0" borderId="3" xfId="0" applyFont="1" applyFill="1" applyBorder="1" applyAlignment="1">
      <alignment horizontal="center" vertical="center" textRotation="180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5" fontId="12" fillId="0" borderId="22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2" fillId="4" borderId="19" xfId="0" applyNumberFormat="1" applyFont="1" applyFill="1" applyBorder="1" applyAlignment="1">
      <alignment horizontal="center" vertical="center" wrapText="1"/>
    </xf>
    <xf numFmtId="14" fontId="12" fillId="4" borderId="2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left" vertical="top" wrapText="1"/>
    </xf>
    <xf numFmtId="0" fontId="50" fillId="12" borderId="12" xfId="0" applyFont="1" applyFill="1" applyBorder="1" applyAlignment="1">
      <alignment horizontal="left" vertical="top" wrapText="1"/>
    </xf>
    <xf numFmtId="0" fontId="12" fillId="8" borderId="1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top" wrapText="1"/>
    </xf>
    <xf numFmtId="0" fontId="33" fillId="0" borderId="31" xfId="0" applyFont="1" applyBorder="1" applyAlignment="1">
      <alignment horizontal="left" vertical="top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/>
    </xf>
    <xf numFmtId="3" fontId="12" fillId="0" borderId="22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textRotation="180" wrapText="1"/>
    </xf>
    <xf numFmtId="0" fontId="12" fillId="4" borderId="22" xfId="0" applyFont="1" applyFill="1" applyBorder="1" applyAlignment="1">
      <alignment horizontal="center" vertical="center" textRotation="180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4" fontId="12" fillId="3" borderId="29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14" fontId="12" fillId="3" borderId="33" xfId="0" applyNumberFormat="1" applyFont="1" applyFill="1" applyBorder="1" applyAlignment="1">
      <alignment horizontal="center" vertical="center" wrapText="1"/>
    </xf>
    <xf numFmtId="14" fontId="12" fillId="3" borderId="32" xfId="0" applyNumberFormat="1" applyFont="1" applyFill="1" applyBorder="1" applyAlignment="1">
      <alignment horizontal="center" vertical="center" wrapText="1"/>
    </xf>
    <xf numFmtId="14" fontId="12" fillId="3" borderId="24" xfId="0" applyNumberFormat="1" applyFont="1" applyFill="1" applyBorder="1" applyAlignment="1">
      <alignment horizontal="center" vertical="center" wrapText="1"/>
    </xf>
    <xf numFmtId="14" fontId="12" fillId="3" borderId="36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5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5" xfId="0" applyNumberFormat="1" applyFont="1" applyFill="1" applyBorder="1" applyAlignment="1">
      <alignment horizontal="center" vertical="center" wrapText="1"/>
    </xf>
    <xf numFmtId="14" fontId="12" fillId="3" borderId="16" xfId="0" applyNumberFormat="1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textRotation="180" wrapText="1"/>
    </xf>
    <xf numFmtId="0" fontId="12" fillId="3" borderId="22" xfId="0" applyFont="1" applyFill="1" applyBorder="1" applyAlignment="1">
      <alignment horizontal="center" vertical="center" textRotation="180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20" fontId="12" fillId="0" borderId="28" xfId="0" applyNumberFormat="1" applyFont="1" applyFill="1" applyBorder="1" applyAlignment="1">
      <alignment horizontal="center" vertical="center" wrapText="1"/>
    </xf>
    <xf numFmtId="20" fontId="12" fillId="0" borderId="31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31" xfId="0" applyNumberFormat="1" applyFont="1" applyFill="1" applyBorder="1" applyAlignment="1">
      <alignment horizontal="center" vertical="center" wrapText="1"/>
    </xf>
    <xf numFmtId="14" fontId="12" fillId="0" borderId="37" xfId="0" applyNumberFormat="1" applyFont="1" applyFill="1" applyBorder="1" applyAlignment="1">
      <alignment horizontal="center" vertical="center" wrapText="1"/>
    </xf>
    <xf numFmtId="14" fontId="12" fillId="0" borderId="40" xfId="0" applyNumberFormat="1" applyFont="1" applyFill="1" applyBorder="1" applyAlignment="1">
      <alignment horizontal="center" vertical="center" wrapText="1"/>
    </xf>
    <xf numFmtId="14" fontId="12" fillId="0" borderId="41" xfId="0" applyNumberFormat="1" applyFont="1" applyFill="1" applyBorder="1" applyAlignment="1">
      <alignment horizontal="center" vertical="center" wrapText="1"/>
    </xf>
    <xf numFmtId="14" fontId="12" fillId="0" borderId="29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33" xfId="0" applyNumberFormat="1" applyFont="1" applyFill="1" applyBorder="1" applyAlignment="1">
      <alignment horizontal="center" vertical="center" wrapText="1"/>
    </xf>
    <xf numFmtId="14" fontId="12" fillId="4" borderId="29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14" fontId="12" fillId="4" borderId="33" xfId="0" applyNumberFormat="1" applyFont="1" applyFill="1" applyBorder="1" applyAlignment="1">
      <alignment horizontal="center" vertical="center" wrapText="1"/>
    </xf>
    <xf numFmtId="14" fontId="12" fillId="4" borderId="32" xfId="0" applyNumberFormat="1" applyFont="1" applyFill="1" applyBorder="1" applyAlignment="1">
      <alignment horizontal="center" vertical="center" wrapText="1"/>
    </xf>
    <xf numFmtId="14" fontId="12" fillId="4" borderId="24" xfId="0" applyNumberFormat="1" applyFont="1" applyFill="1" applyBorder="1" applyAlignment="1">
      <alignment horizontal="center" vertical="center" wrapText="1"/>
    </xf>
    <xf numFmtId="14" fontId="12" fillId="4" borderId="3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6" fontId="9" fillId="2" borderId="19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9" fillId="2" borderId="28" xfId="0" applyNumberFormat="1" applyFont="1" applyFill="1" applyBorder="1" applyAlignment="1">
      <alignment horizontal="center" vertical="center" wrapText="1"/>
    </xf>
    <xf numFmtId="166" fontId="9" fillId="2" borderId="31" xfId="0" applyNumberFormat="1" applyFont="1" applyFill="1" applyBorder="1" applyAlignment="1">
      <alignment horizontal="center" vertical="center" wrapText="1"/>
    </xf>
    <xf numFmtId="166" fontId="9" fillId="2" borderId="16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12" xfId="0" applyNumberFormat="1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8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6" fontId="9" fillId="2" borderId="22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166" fontId="9" fillId="2" borderId="37" xfId="0" applyNumberFormat="1" applyFont="1" applyFill="1" applyBorder="1" applyAlignment="1">
      <alignment horizontal="center" vertical="center" wrapText="1"/>
    </xf>
    <xf numFmtId="166" fontId="9" fillId="2" borderId="39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6" fontId="9" fillId="2" borderId="40" xfId="0" applyNumberFormat="1" applyFont="1" applyFill="1" applyBorder="1" applyAlignment="1">
      <alignment horizontal="center" vertical="center" wrapText="1"/>
    </xf>
    <xf numFmtId="166" fontId="9" fillId="2" borderId="41" xfId="0" applyNumberFormat="1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center" vertical="center" wrapText="1"/>
    </xf>
    <xf numFmtId="0" fontId="5" fillId="12" borderId="31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163285</xdr:colOff>
      <xdr:row>75</xdr:row>
      <xdr:rowOff>47005</xdr:rowOff>
    </xdr:from>
    <xdr:to>
      <xdr:col>16</xdr:col>
      <xdr:colOff>128400</xdr:colOff>
      <xdr:row>108</xdr:row>
      <xdr:rowOff>10885</xdr:rowOff>
    </xdr:to>
    <xdr:sp macro="" textlink="">
      <xdr:nvSpPr>
        <xdr:cNvPr id="2" name="7 CuadroTexto"/>
        <xdr:cNvSpPr txBox="1"/>
      </xdr:nvSpPr>
      <xdr:spPr>
        <a:xfrm>
          <a:off x="5837464" y="53114862"/>
          <a:ext cx="6469329" cy="625038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/>
            <a:t>	                                                                                                       	Elaboró:</a:t>
          </a:r>
          <a:r>
            <a:rPr lang="es-ES" sz="1800" baseline="0"/>
            <a:t> 	Lorena Villegas Muñoz </a:t>
          </a:r>
        </a:p>
        <a:p>
          <a:r>
            <a:rPr lang="es-ES" sz="1800" baseline="0"/>
            <a:t>		Secretaria Academica FCEAC</a:t>
          </a:r>
        </a:p>
        <a:p>
          <a:endParaRPr lang="es-ES" sz="1800" baseline="0"/>
        </a:p>
        <a:p>
          <a:endParaRPr lang="es-ES" sz="1800" baseline="0"/>
        </a:p>
        <a:p>
          <a:r>
            <a:rPr lang="es-E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Revisó</a:t>
          </a:r>
          <a:r>
            <a:rPr lang="es-ES" sz="1800" baseline="0"/>
            <a:t>: 	Maria Eugenia Maldonado </a:t>
          </a:r>
        </a:p>
        <a:p>
          <a:r>
            <a:rPr lang="es-ES" sz="1800" baseline="0"/>
            <a:t>		Vicerrectora Académica (E) </a:t>
          </a:r>
        </a:p>
        <a:p>
          <a:endParaRPr lang="es-ES" sz="1800" baseline="0"/>
        </a:p>
        <a:p>
          <a:endParaRPr lang="es-ES" sz="1800" baseline="0"/>
        </a:p>
        <a:p>
          <a:r>
            <a:rPr lang="es-ES" sz="1800" baseline="0"/>
            <a:t>	Revisó:	Jorge Alberto Quintero Pinilla</a:t>
          </a:r>
        </a:p>
        <a:p>
          <a:r>
            <a:rPr lang="es-ES" sz="1800" baseline="0"/>
            <a:t>		Vicerrector Administrativo y Financiero</a:t>
          </a:r>
        </a:p>
        <a:p>
          <a:endParaRPr lang="es-ES" sz="1800" baseline="0"/>
        </a:p>
        <a:p>
          <a:r>
            <a:rPr lang="es-ES" sz="1800" baseline="0"/>
            <a:t>	</a:t>
          </a:r>
        </a:p>
        <a:p>
          <a:r>
            <a:rPr lang="es-ES" sz="1800" baseline="0"/>
            <a:t>	Revisó: 	Diana Marcela Giraldo Cruz</a:t>
          </a:r>
        </a:p>
        <a:p>
          <a:r>
            <a:rPr lang="es-ES" sz="1800" baseline="0"/>
            <a:t>		Directora Desarrollo Humano</a:t>
          </a:r>
        </a:p>
        <a:p>
          <a:endParaRPr lang="es-ES" sz="1800" baseline="0"/>
        </a:p>
        <a:p>
          <a:r>
            <a:rPr lang="es-ES" sz="1800" baseline="0"/>
            <a:t>	</a:t>
          </a:r>
        </a:p>
        <a:p>
          <a:r>
            <a:rPr lang="es-ES" sz="1800" baseline="0"/>
            <a:t>	Aprobó: 	Jaime Bejarano Alzate</a:t>
          </a:r>
        </a:p>
        <a:p>
          <a:r>
            <a:rPr lang="es-ES" sz="2400" baseline="0"/>
            <a:t>	</a:t>
          </a:r>
          <a:r>
            <a:rPr lang="es-ES" sz="1800" baseline="0"/>
            <a:t>	Rector</a:t>
          </a:r>
        </a:p>
        <a:p>
          <a:endParaRPr lang="es-ES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258535</xdr:colOff>
      <xdr:row>1</xdr:row>
      <xdr:rowOff>54428</xdr:rowOff>
    </xdr:from>
    <xdr:to>
      <xdr:col>3</xdr:col>
      <xdr:colOff>1265464</xdr:colOff>
      <xdr:row>2</xdr:row>
      <xdr:rowOff>149679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" y="258535"/>
          <a:ext cx="2354036" cy="66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340178</xdr:colOff>
      <xdr:row>1</xdr:row>
      <xdr:rowOff>27214</xdr:rowOff>
    </xdr:from>
    <xdr:to>
      <xdr:col>3</xdr:col>
      <xdr:colOff>1143000</xdr:colOff>
      <xdr:row>2</xdr:row>
      <xdr:rowOff>176893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231321"/>
          <a:ext cx="2149929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1</xdr:row>
      <xdr:rowOff>54429</xdr:rowOff>
    </xdr:from>
    <xdr:to>
      <xdr:col>3</xdr:col>
      <xdr:colOff>1115786</xdr:colOff>
      <xdr:row>2</xdr:row>
      <xdr:rowOff>136072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2" y="258536"/>
          <a:ext cx="2041071" cy="653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13609</xdr:rowOff>
    </xdr:from>
    <xdr:to>
      <xdr:col>3</xdr:col>
      <xdr:colOff>1129392</xdr:colOff>
      <xdr:row>2</xdr:row>
      <xdr:rowOff>176893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6" y="217716"/>
          <a:ext cx="2122713" cy="7347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13607</xdr:rowOff>
    </xdr:from>
    <xdr:to>
      <xdr:col>3</xdr:col>
      <xdr:colOff>1034144</xdr:colOff>
      <xdr:row>2</xdr:row>
      <xdr:rowOff>176893</xdr:rowOff>
    </xdr:to>
    <xdr:pic>
      <xdr:nvPicPr>
        <xdr:cNvPr id="4" name="Imagen 3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217714"/>
          <a:ext cx="2095500" cy="734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244930</xdr:colOff>
      <xdr:row>1</xdr:row>
      <xdr:rowOff>13606</xdr:rowOff>
    </xdr:from>
    <xdr:to>
      <xdr:col>3</xdr:col>
      <xdr:colOff>1034144</xdr:colOff>
      <xdr:row>2</xdr:row>
      <xdr:rowOff>149679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7" y="217713"/>
          <a:ext cx="2122714" cy="707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326572</xdr:colOff>
      <xdr:row>2</xdr:row>
      <xdr:rowOff>68035</xdr:rowOff>
    </xdr:from>
    <xdr:to>
      <xdr:col>3</xdr:col>
      <xdr:colOff>1088571</xdr:colOff>
      <xdr:row>3</xdr:row>
      <xdr:rowOff>190500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62642"/>
          <a:ext cx="2095499" cy="693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13607</xdr:rowOff>
    </xdr:from>
    <xdr:to>
      <xdr:col>3</xdr:col>
      <xdr:colOff>1197428</xdr:colOff>
      <xdr:row>2</xdr:row>
      <xdr:rowOff>190501</xdr:rowOff>
    </xdr:to>
    <xdr:pic>
      <xdr:nvPicPr>
        <xdr:cNvPr id="3" name="Imagen 2" descr="logo ugca nuevo 2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5" y="217714"/>
          <a:ext cx="2095499" cy="7483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1657350</xdr:colOff>
      <xdr:row>2</xdr:row>
      <xdr:rowOff>46355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228600"/>
          <a:ext cx="1628775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72"/>
  <sheetViews>
    <sheetView view="pageBreakPreview" zoomScale="70" zoomScaleNormal="40" zoomScaleSheetLayoutView="70" workbookViewId="0">
      <pane ySplit="4" topLeftCell="A58" activePane="bottomLeft" state="frozen"/>
      <selection pane="bottomLeft" activeCell="N59" sqref="N59"/>
    </sheetView>
  </sheetViews>
  <sheetFormatPr baseColWidth="10" defaultRowHeight="15" x14ac:dyDescent="0.25"/>
  <cols>
    <col min="1" max="1" width="4.42578125" bestFit="1" customWidth="1"/>
    <col min="2" max="2" width="16.5703125" style="6" customWidth="1"/>
    <col min="3" max="3" width="17.85546875" style="6" customWidth="1"/>
    <col min="4" max="4" width="38.7109375" style="8" customWidth="1"/>
    <col min="5" max="7" width="3.7109375" style="7" bestFit="1" customWidth="1"/>
    <col min="8" max="8" width="19.85546875" style="7" customWidth="1"/>
    <col min="9" max="9" width="15.28515625" style="7" customWidth="1"/>
    <col min="10" max="10" width="18.42578125" style="6" customWidth="1"/>
    <col min="11" max="11" width="9.28515625" style="7" hidden="1" customWidth="1"/>
    <col min="12" max="12" width="8" style="7" hidden="1" customWidth="1"/>
    <col min="13" max="13" width="9.140625" style="7" hidden="1" customWidth="1"/>
    <col min="14" max="14" width="14" style="6" customWidth="1"/>
    <col min="15" max="15" width="12.42578125" style="6" customWidth="1"/>
    <col min="16" max="16" width="13.85546875" style="6" customWidth="1"/>
    <col min="17" max="17" width="12.42578125" style="6" customWidth="1"/>
    <col min="18" max="18" width="14.28515625" style="6" customWidth="1"/>
    <col min="19" max="19" width="5.85546875" style="6" customWidth="1"/>
    <col min="20" max="20" width="5.28515625" style="6" customWidth="1"/>
    <col min="21" max="21" width="16.28515625" style="6" customWidth="1"/>
    <col min="22" max="22" width="12.28515625" style="6" customWidth="1"/>
    <col min="23" max="23" width="14.7109375" style="6" customWidth="1"/>
    <col min="24" max="24" width="17.28515625" style="6" customWidth="1"/>
    <col min="25" max="25" width="18.28515625" style="6" customWidth="1"/>
    <col min="26" max="26" width="14.5703125" style="6" customWidth="1"/>
    <col min="27" max="27" width="17.7109375" style="31" bestFit="1" customWidth="1"/>
    <col min="28" max="28" width="17.85546875" style="6" bestFit="1" customWidth="1"/>
    <col min="29" max="29" width="14" style="6" customWidth="1"/>
    <col min="30" max="30" width="8.5703125" style="6" customWidth="1"/>
    <col min="31" max="31" width="7" style="6" customWidth="1"/>
    <col min="32" max="32" width="8.140625" style="7" customWidth="1"/>
    <col min="33" max="33" width="6.42578125" style="6" customWidth="1"/>
    <col min="34" max="34" width="9.7109375" style="6" customWidth="1"/>
    <col min="35" max="35" width="7.140625" style="6" customWidth="1"/>
    <col min="36" max="36" width="7.28515625" style="6" customWidth="1"/>
    <col min="37" max="37" width="9" style="6" customWidth="1"/>
    <col min="38" max="136" width="11.42578125" style="3"/>
  </cols>
  <sheetData>
    <row r="1" spans="1:136" ht="73.5" customHeight="1" x14ac:dyDescent="0.25">
      <c r="A1" s="683" t="s">
        <v>45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  <c r="AI1" s="684"/>
      <c r="AJ1" s="684"/>
      <c r="AK1" s="684"/>
    </row>
    <row r="2" spans="1:136" s="1" customFormat="1" ht="29.25" customHeight="1" x14ac:dyDescent="0.25">
      <c r="A2" s="656" t="s">
        <v>5</v>
      </c>
      <c r="B2" s="656" t="s">
        <v>4</v>
      </c>
      <c r="C2" s="656"/>
      <c r="D2" s="656" t="s">
        <v>2</v>
      </c>
      <c r="E2" s="690" t="s">
        <v>1</v>
      </c>
      <c r="F2" s="690"/>
      <c r="G2" s="690"/>
      <c r="H2" s="656" t="s">
        <v>3</v>
      </c>
      <c r="I2" s="656"/>
      <c r="J2" s="646" t="s">
        <v>0</v>
      </c>
      <c r="K2" s="646"/>
      <c r="L2" s="646"/>
      <c r="M2" s="646"/>
      <c r="N2" s="646"/>
      <c r="O2" s="646"/>
      <c r="P2" s="646"/>
      <c r="Q2" s="646"/>
      <c r="R2" s="656" t="s">
        <v>10</v>
      </c>
      <c r="S2" s="656" t="s">
        <v>12</v>
      </c>
      <c r="T2" s="656"/>
      <c r="U2" s="656" t="s">
        <v>15</v>
      </c>
      <c r="V2" s="656" t="s">
        <v>16</v>
      </c>
      <c r="W2" s="656" t="s">
        <v>17</v>
      </c>
      <c r="X2" s="686" t="s">
        <v>11</v>
      </c>
      <c r="Y2" s="689" t="s">
        <v>26</v>
      </c>
      <c r="Z2" s="689"/>
      <c r="AA2" s="689"/>
      <c r="AB2" s="691" t="s">
        <v>27</v>
      </c>
      <c r="AC2" s="691"/>
      <c r="AD2" s="691"/>
      <c r="AE2" s="691"/>
      <c r="AF2" s="691"/>
      <c r="AG2" s="691"/>
      <c r="AH2" s="691"/>
      <c r="AI2" s="691"/>
      <c r="AJ2" s="691"/>
      <c r="AK2" s="691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</row>
    <row r="3" spans="1:136" s="1" customFormat="1" ht="29.25" customHeight="1" x14ac:dyDescent="0.25">
      <c r="A3" s="656"/>
      <c r="B3" s="656"/>
      <c r="C3" s="656"/>
      <c r="D3" s="656"/>
      <c r="E3" s="690"/>
      <c r="F3" s="690"/>
      <c r="G3" s="690"/>
      <c r="H3" s="656"/>
      <c r="I3" s="656"/>
      <c r="J3" s="5"/>
      <c r="K3" s="656" t="s">
        <v>44</v>
      </c>
      <c r="L3" s="656"/>
      <c r="M3" s="656"/>
      <c r="N3" s="5"/>
      <c r="O3" s="5"/>
      <c r="P3" s="5"/>
      <c r="Q3" s="5"/>
      <c r="R3" s="656"/>
      <c r="S3" s="656"/>
      <c r="T3" s="656"/>
      <c r="U3" s="656"/>
      <c r="V3" s="656"/>
      <c r="W3" s="656"/>
      <c r="X3" s="686"/>
      <c r="Y3" s="689"/>
      <c r="Z3" s="689"/>
      <c r="AA3" s="689"/>
      <c r="AB3" s="661" t="s">
        <v>28</v>
      </c>
      <c r="AC3" s="661" t="s">
        <v>29</v>
      </c>
      <c r="AD3" s="656" t="s">
        <v>30</v>
      </c>
      <c r="AE3" s="656"/>
      <c r="AF3" s="656"/>
      <c r="AG3" s="656"/>
      <c r="AH3" s="656" t="s">
        <v>35</v>
      </c>
      <c r="AI3" s="656"/>
      <c r="AJ3" s="656"/>
      <c r="AK3" s="656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</row>
    <row r="4" spans="1:136" s="1" customFormat="1" ht="68.25" thickBot="1" x14ac:dyDescent="0.3">
      <c r="A4" s="685"/>
      <c r="B4" s="88" t="s">
        <v>21</v>
      </c>
      <c r="C4" s="88" t="s">
        <v>43</v>
      </c>
      <c r="D4" s="685"/>
      <c r="E4" s="91" t="s">
        <v>6</v>
      </c>
      <c r="F4" s="91" t="s">
        <v>7</v>
      </c>
      <c r="G4" s="91" t="s">
        <v>8</v>
      </c>
      <c r="H4" s="88" t="s">
        <v>37</v>
      </c>
      <c r="I4" s="88" t="s">
        <v>38</v>
      </c>
      <c r="J4" s="92" t="s">
        <v>9</v>
      </c>
      <c r="K4" s="91" t="s">
        <v>40</v>
      </c>
      <c r="L4" s="91" t="s">
        <v>41</v>
      </c>
      <c r="M4" s="93" t="s">
        <v>42</v>
      </c>
      <c r="N4" s="92" t="s">
        <v>20</v>
      </c>
      <c r="O4" s="91" t="s">
        <v>18</v>
      </c>
      <c r="P4" s="91" t="s">
        <v>19</v>
      </c>
      <c r="Q4" s="92" t="s">
        <v>22</v>
      </c>
      <c r="R4" s="685"/>
      <c r="S4" s="88" t="s">
        <v>13</v>
      </c>
      <c r="T4" s="88" t="s">
        <v>14</v>
      </c>
      <c r="U4" s="688"/>
      <c r="V4" s="688"/>
      <c r="W4" s="688"/>
      <c r="X4" s="687"/>
      <c r="Y4" s="94" t="s">
        <v>23</v>
      </c>
      <c r="Z4" s="94" t="s">
        <v>24</v>
      </c>
      <c r="AA4" s="95" t="s">
        <v>25</v>
      </c>
      <c r="AB4" s="662"/>
      <c r="AC4" s="662"/>
      <c r="AD4" s="88" t="s">
        <v>31</v>
      </c>
      <c r="AE4" s="88" t="s">
        <v>32</v>
      </c>
      <c r="AF4" s="88" t="s">
        <v>33</v>
      </c>
      <c r="AG4" s="88" t="s">
        <v>34</v>
      </c>
      <c r="AH4" s="88" t="s">
        <v>31</v>
      </c>
      <c r="AI4" s="88" t="s">
        <v>32</v>
      </c>
      <c r="AJ4" s="88" t="s">
        <v>33</v>
      </c>
      <c r="AK4" s="88" t="s">
        <v>34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</row>
    <row r="5" spans="1:136" s="2" customFormat="1" ht="21" customHeight="1" x14ac:dyDescent="0.25">
      <c r="A5" s="678">
        <v>1</v>
      </c>
      <c r="B5" s="603" t="s">
        <v>82</v>
      </c>
      <c r="C5" s="663" t="s">
        <v>76</v>
      </c>
      <c r="D5" s="666" t="s">
        <v>77</v>
      </c>
      <c r="E5" s="629"/>
      <c r="F5" s="629" t="s">
        <v>36</v>
      </c>
      <c r="G5" s="629"/>
      <c r="H5" s="629" t="s">
        <v>120</v>
      </c>
      <c r="I5" s="629" t="s">
        <v>121</v>
      </c>
      <c r="J5" s="629" t="s">
        <v>122</v>
      </c>
      <c r="K5" s="629"/>
      <c r="L5" s="629"/>
      <c r="M5" s="629"/>
      <c r="N5" s="629" t="s">
        <v>123</v>
      </c>
      <c r="O5" s="625" t="s">
        <v>124</v>
      </c>
      <c r="P5" s="625" t="s">
        <v>125</v>
      </c>
      <c r="Q5" s="629">
        <v>16</v>
      </c>
      <c r="R5" s="559">
        <v>100000</v>
      </c>
      <c r="S5" s="652" t="s">
        <v>36</v>
      </c>
      <c r="T5" s="629"/>
      <c r="U5" s="629" t="s">
        <v>39</v>
      </c>
      <c r="V5" s="559">
        <v>225000</v>
      </c>
      <c r="W5" s="647">
        <f>V5*2</f>
        <v>450000</v>
      </c>
      <c r="X5" s="647">
        <f>(Q5*R5)+W5</f>
        <v>2050000</v>
      </c>
      <c r="Y5" s="674" t="s">
        <v>127</v>
      </c>
      <c r="Z5" s="672" t="s">
        <v>128</v>
      </c>
      <c r="AA5" s="670" t="s">
        <v>126</v>
      </c>
      <c r="AB5" s="561" t="s">
        <v>130</v>
      </c>
      <c r="AC5" s="561" t="s">
        <v>129</v>
      </c>
      <c r="AD5" s="561"/>
      <c r="AE5" s="561"/>
      <c r="AF5" s="561"/>
      <c r="AG5" s="561"/>
      <c r="AH5" s="561"/>
      <c r="AI5" s="561"/>
      <c r="AJ5" s="561"/>
      <c r="AK5" s="561"/>
    </row>
    <row r="6" spans="1:136" s="2" customFormat="1" ht="21" customHeight="1" x14ac:dyDescent="0.25">
      <c r="A6" s="679"/>
      <c r="B6" s="536"/>
      <c r="C6" s="664"/>
      <c r="D6" s="667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55"/>
      <c r="P6" s="655"/>
      <c r="Q6" s="636"/>
      <c r="R6" s="650"/>
      <c r="S6" s="653"/>
      <c r="T6" s="636"/>
      <c r="U6" s="636"/>
      <c r="V6" s="650"/>
      <c r="W6" s="648"/>
      <c r="X6" s="648"/>
      <c r="Y6" s="599"/>
      <c r="Z6" s="673"/>
      <c r="AA6" s="671"/>
      <c r="AB6" s="534"/>
      <c r="AC6" s="534"/>
      <c r="AD6" s="534"/>
      <c r="AE6" s="534"/>
      <c r="AF6" s="534"/>
      <c r="AG6" s="534"/>
      <c r="AH6" s="534"/>
      <c r="AI6" s="534"/>
      <c r="AJ6" s="534"/>
      <c r="AK6" s="534"/>
    </row>
    <row r="7" spans="1:136" s="2" customFormat="1" ht="21.75" customHeight="1" x14ac:dyDescent="0.25">
      <c r="A7" s="679"/>
      <c r="B7" s="536"/>
      <c r="C7" s="664"/>
      <c r="D7" s="667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55"/>
      <c r="P7" s="655"/>
      <c r="Q7" s="636"/>
      <c r="R7" s="650"/>
      <c r="S7" s="653"/>
      <c r="T7" s="636"/>
      <c r="U7" s="636"/>
      <c r="V7" s="650"/>
      <c r="W7" s="648"/>
      <c r="X7" s="648"/>
      <c r="Y7" s="599"/>
      <c r="Z7" s="673"/>
      <c r="AA7" s="671"/>
      <c r="AB7" s="534"/>
      <c r="AC7" s="534"/>
      <c r="AD7" s="534"/>
      <c r="AE7" s="534"/>
      <c r="AF7" s="534"/>
      <c r="AG7" s="534"/>
      <c r="AH7" s="534"/>
      <c r="AI7" s="534"/>
      <c r="AJ7" s="534"/>
      <c r="AK7" s="534"/>
    </row>
    <row r="8" spans="1:136" s="2" customFormat="1" ht="76.5" customHeight="1" thickBot="1" x14ac:dyDescent="0.3">
      <c r="A8" s="680"/>
      <c r="B8" s="604"/>
      <c r="C8" s="665"/>
      <c r="D8" s="668"/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561"/>
      <c r="P8" s="561"/>
      <c r="Q8" s="637"/>
      <c r="R8" s="651"/>
      <c r="S8" s="654"/>
      <c r="T8" s="637"/>
      <c r="U8" s="637"/>
      <c r="V8" s="651"/>
      <c r="W8" s="649"/>
      <c r="X8" s="649"/>
      <c r="Y8" s="599"/>
      <c r="Z8" s="673"/>
      <c r="AA8" s="671"/>
      <c r="AB8" s="562"/>
      <c r="AC8" s="562"/>
      <c r="AD8" s="562"/>
      <c r="AE8" s="562"/>
      <c r="AF8" s="562"/>
      <c r="AG8" s="562"/>
      <c r="AH8" s="562"/>
      <c r="AI8" s="562"/>
      <c r="AJ8" s="562"/>
      <c r="AK8" s="562"/>
    </row>
    <row r="9" spans="1:136" s="2" customFormat="1" ht="71.25" customHeight="1" x14ac:dyDescent="0.25">
      <c r="A9" s="681">
        <v>2</v>
      </c>
      <c r="B9" s="603" t="s">
        <v>131</v>
      </c>
      <c r="C9" s="659" t="s">
        <v>132</v>
      </c>
      <c r="D9" s="657" t="s">
        <v>133</v>
      </c>
      <c r="E9" s="603"/>
      <c r="F9" s="603" t="s">
        <v>36</v>
      </c>
      <c r="G9" s="603"/>
      <c r="H9" s="603" t="s">
        <v>120</v>
      </c>
      <c r="I9" s="603" t="s">
        <v>121</v>
      </c>
      <c r="J9" s="603" t="s">
        <v>134</v>
      </c>
      <c r="K9" s="89"/>
      <c r="L9" s="89"/>
      <c r="M9" s="89"/>
      <c r="N9" s="603" t="s">
        <v>145</v>
      </c>
      <c r="O9" s="547" t="s">
        <v>146</v>
      </c>
      <c r="P9" s="547" t="s">
        <v>147</v>
      </c>
      <c r="Q9" s="603">
        <v>16</v>
      </c>
      <c r="R9" s="607">
        <v>100000</v>
      </c>
      <c r="S9" s="639" t="s">
        <v>36</v>
      </c>
      <c r="T9" s="603"/>
      <c r="U9" s="603" t="s">
        <v>78</v>
      </c>
      <c r="V9" s="607">
        <v>330000</v>
      </c>
      <c r="W9" s="642">
        <f>V9*2</f>
        <v>660000</v>
      </c>
      <c r="X9" s="647">
        <f>(Q9*R9)+W9</f>
        <v>2260000</v>
      </c>
      <c r="Y9" s="675" t="s">
        <v>139</v>
      </c>
      <c r="Z9" s="539" t="s">
        <v>128</v>
      </c>
      <c r="AA9" s="537" t="s">
        <v>138</v>
      </c>
      <c r="AB9" s="563" t="s">
        <v>140</v>
      </c>
      <c r="AC9" s="564"/>
      <c r="AD9" s="564"/>
      <c r="AE9" s="564"/>
      <c r="AF9" s="564"/>
      <c r="AG9" s="564"/>
      <c r="AH9" s="564"/>
      <c r="AI9" s="564"/>
      <c r="AJ9" s="564"/>
      <c r="AK9" s="565"/>
    </row>
    <row r="10" spans="1:136" s="2" customFormat="1" ht="71.25" customHeight="1" thickBot="1" x14ac:dyDescent="0.3">
      <c r="A10" s="682"/>
      <c r="B10" s="604"/>
      <c r="C10" s="660"/>
      <c r="D10" s="658"/>
      <c r="E10" s="604"/>
      <c r="F10" s="604"/>
      <c r="G10" s="604"/>
      <c r="H10" s="604"/>
      <c r="I10" s="604"/>
      <c r="J10" s="604"/>
      <c r="K10" s="90"/>
      <c r="L10" s="90"/>
      <c r="M10" s="90"/>
      <c r="N10" s="604"/>
      <c r="O10" s="548"/>
      <c r="P10" s="548"/>
      <c r="Q10" s="604"/>
      <c r="R10" s="608"/>
      <c r="S10" s="640"/>
      <c r="T10" s="604"/>
      <c r="U10" s="604"/>
      <c r="V10" s="608"/>
      <c r="W10" s="643"/>
      <c r="X10" s="677"/>
      <c r="Y10" s="676"/>
      <c r="Z10" s="540"/>
      <c r="AA10" s="538"/>
      <c r="AB10" s="566"/>
      <c r="AC10" s="567"/>
      <c r="AD10" s="567"/>
      <c r="AE10" s="567"/>
      <c r="AF10" s="567"/>
      <c r="AG10" s="567"/>
      <c r="AH10" s="567"/>
      <c r="AI10" s="567"/>
      <c r="AJ10" s="567"/>
      <c r="AK10" s="568"/>
    </row>
    <row r="11" spans="1:136" s="2" customFormat="1" ht="71.25" customHeight="1" x14ac:dyDescent="0.25">
      <c r="A11" s="536">
        <v>3</v>
      </c>
      <c r="B11" s="629" t="s">
        <v>141</v>
      </c>
      <c r="C11" s="644" t="s">
        <v>142</v>
      </c>
      <c r="D11" s="666" t="s">
        <v>143</v>
      </c>
      <c r="E11" s="533"/>
      <c r="F11" s="536" t="s">
        <v>36</v>
      </c>
      <c r="G11" s="536"/>
      <c r="H11" s="536" t="s">
        <v>120</v>
      </c>
      <c r="I11" s="536" t="s">
        <v>121</v>
      </c>
      <c r="J11" s="536" t="s">
        <v>144</v>
      </c>
      <c r="K11" s="87"/>
      <c r="L11" s="87"/>
      <c r="M11" s="87"/>
      <c r="N11" s="536" t="s">
        <v>135</v>
      </c>
      <c r="O11" s="534" t="s">
        <v>136</v>
      </c>
      <c r="P11" s="534" t="s">
        <v>137</v>
      </c>
      <c r="Q11" s="536">
        <v>16</v>
      </c>
      <c r="R11" s="638">
        <v>100000</v>
      </c>
      <c r="S11" s="641" t="s">
        <v>36</v>
      </c>
      <c r="T11" s="536"/>
      <c r="U11" s="536" t="s">
        <v>39</v>
      </c>
      <c r="V11" s="638">
        <v>225000</v>
      </c>
      <c r="W11" s="535">
        <f>V11*2</f>
        <v>450000</v>
      </c>
      <c r="X11" s="535">
        <f>(Q11*R11)+W11</f>
        <v>2050000</v>
      </c>
      <c r="Y11" s="533" t="s">
        <v>149</v>
      </c>
      <c r="Z11" s="533" t="s">
        <v>150</v>
      </c>
      <c r="AA11" s="533" t="s">
        <v>148</v>
      </c>
      <c r="AB11" s="692" t="s">
        <v>151</v>
      </c>
      <c r="AC11" s="733" t="s">
        <v>129</v>
      </c>
      <c r="AD11" s="764"/>
      <c r="AE11" s="603"/>
      <c r="AF11" s="603"/>
      <c r="AG11" s="603"/>
      <c r="AH11" s="764"/>
      <c r="AI11" s="603"/>
      <c r="AJ11" s="603"/>
      <c r="AK11" s="603"/>
    </row>
    <row r="12" spans="1:136" s="4" customFormat="1" ht="71.25" customHeight="1" thickBot="1" x14ac:dyDescent="0.3">
      <c r="A12" s="536"/>
      <c r="B12" s="630"/>
      <c r="C12" s="645"/>
      <c r="D12" s="669"/>
      <c r="E12" s="533"/>
      <c r="F12" s="536"/>
      <c r="G12" s="536"/>
      <c r="H12" s="536"/>
      <c r="I12" s="536"/>
      <c r="J12" s="536"/>
      <c r="K12" s="86"/>
      <c r="L12" s="509" t="e">
        <f>'todas especializaciones'!X28:X291</f>
        <v>#VALUE!</v>
      </c>
      <c r="M12" s="86"/>
      <c r="N12" s="536"/>
      <c r="O12" s="534"/>
      <c r="P12" s="534"/>
      <c r="Q12" s="536"/>
      <c r="R12" s="638"/>
      <c r="S12" s="641"/>
      <c r="T12" s="536"/>
      <c r="U12" s="536"/>
      <c r="V12" s="638"/>
      <c r="W12" s="535"/>
      <c r="X12" s="535"/>
      <c r="Y12" s="533"/>
      <c r="Z12" s="533"/>
      <c r="AA12" s="533"/>
      <c r="AB12" s="586"/>
      <c r="AC12" s="637"/>
      <c r="AD12" s="765"/>
      <c r="AE12" s="604"/>
      <c r="AF12" s="604"/>
      <c r="AG12" s="604"/>
      <c r="AH12" s="765"/>
      <c r="AI12" s="604"/>
      <c r="AJ12" s="604"/>
      <c r="AK12" s="604"/>
    </row>
    <row r="13" spans="1:136" s="4" customFormat="1" ht="63" customHeight="1" x14ac:dyDescent="0.25">
      <c r="A13" s="707">
        <v>4</v>
      </c>
      <c r="B13" s="720" t="s">
        <v>152</v>
      </c>
      <c r="C13" s="725" t="s">
        <v>153</v>
      </c>
      <c r="D13" s="704" t="s">
        <v>154</v>
      </c>
      <c r="E13" s="603"/>
      <c r="F13" s="603" t="e">
        <f>'todas especializaciones'!Q30:Q3132</f>
        <v>#VALUE!</v>
      </c>
      <c r="G13" s="603"/>
      <c r="H13" s="603" t="s">
        <v>120</v>
      </c>
      <c r="I13" s="603" t="s">
        <v>121</v>
      </c>
      <c r="J13" s="603" t="s">
        <v>155</v>
      </c>
      <c r="K13" s="89"/>
      <c r="L13" s="89"/>
      <c r="M13" s="89"/>
      <c r="N13" s="603" t="s">
        <v>156</v>
      </c>
      <c r="O13" s="547" t="s">
        <v>157</v>
      </c>
      <c r="P13" s="547" t="s">
        <v>158</v>
      </c>
      <c r="Q13" s="603">
        <v>16</v>
      </c>
      <c r="R13" s="607">
        <v>100000</v>
      </c>
      <c r="S13" s="639" t="s">
        <v>36</v>
      </c>
      <c r="T13" s="603"/>
      <c r="U13" s="603" t="s">
        <v>39</v>
      </c>
      <c r="V13" s="607">
        <v>225000</v>
      </c>
      <c r="W13" s="605">
        <f>V13*2</f>
        <v>450000</v>
      </c>
      <c r="X13" s="605">
        <f>(Q13*R13)+W13</f>
        <v>2050000</v>
      </c>
      <c r="Y13" s="675" t="s">
        <v>127</v>
      </c>
      <c r="Z13" s="539" t="s">
        <v>128</v>
      </c>
      <c r="AA13" s="537" t="s">
        <v>159</v>
      </c>
      <c r="AB13" s="547" t="s">
        <v>160</v>
      </c>
      <c r="AC13" s="547" t="s">
        <v>129</v>
      </c>
      <c r="AD13" s="764"/>
      <c r="AE13" s="766"/>
      <c r="AF13" s="766"/>
      <c r="AG13" s="766"/>
      <c r="AH13" s="766"/>
      <c r="AI13" s="766"/>
      <c r="AJ13" s="766"/>
      <c r="AK13" s="596"/>
    </row>
    <row r="14" spans="1:136" s="4" customFormat="1" ht="43.5" customHeight="1" thickBot="1" x14ac:dyDescent="0.3">
      <c r="A14" s="708"/>
      <c r="B14" s="720"/>
      <c r="C14" s="725"/>
      <c r="D14" s="704"/>
      <c r="E14" s="604"/>
      <c r="F14" s="604"/>
      <c r="G14" s="604"/>
      <c r="H14" s="604"/>
      <c r="I14" s="604"/>
      <c r="J14" s="604"/>
      <c r="K14" s="96"/>
      <c r="L14" s="96"/>
      <c r="M14" s="96"/>
      <c r="N14" s="604"/>
      <c r="O14" s="548"/>
      <c r="P14" s="548"/>
      <c r="Q14" s="604"/>
      <c r="R14" s="608"/>
      <c r="S14" s="640"/>
      <c r="T14" s="604"/>
      <c r="U14" s="604"/>
      <c r="V14" s="608"/>
      <c r="W14" s="606"/>
      <c r="X14" s="606"/>
      <c r="Y14" s="676"/>
      <c r="Z14" s="540"/>
      <c r="AA14" s="538"/>
      <c r="AB14" s="548"/>
      <c r="AC14" s="548"/>
      <c r="AD14" s="765"/>
      <c r="AE14" s="767"/>
      <c r="AF14" s="767"/>
      <c r="AG14" s="767"/>
      <c r="AH14" s="767"/>
      <c r="AI14" s="767"/>
      <c r="AJ14" s="767"/>
      <c r="AK14" s="597"/>
    </row>
    <row r="15" spans="1:136" s="4" customFormat="1" ht="108.75" customHeight="1" thickBot="1" x14ac:dyDescent="0.3">
      <c r="A15" s="313">
        <v>6</v>
      </c>
      <c r="B15" s="119" t="s">
        <v>165</v>
      </c>
      <c r="C15" s="317" t="s">
        <v>456</v>
      </c>
      <c r="D15" s="331" t="s">
        <v>166</v>
      </c>
      <c r="E15" s="316" t="s">
        <v>36</v>
      </c>
      <c r="F15" s="316"/>
      <c r="G15" s="316"/>
      <c r="H15" s="316" t="s">
        <v>120</v>
      </c>
      <c r="I15" s="316" t="s">
        <v>121</v>
      </c>
      <c r="J15" s="316" t="s">
        <v>167</v>
      </c>
      <c r="K15" s="316"/>
      <c r="L15" s="316"/>
      <c r="M15" s="316"/>
      <c r="N15" s="329" t="s">
        <v>168</v>
      </c>
      <c r="O15" s="104" t="s">
        <v>169</v>
      </c>
      <c r="P15" s="104" t="s">
        <v>170</v>
      </c>
      <c r="Q15" s="99">
        <v>16</v>
      </c>
      <c r="R15" s="105">
        <v>90000</v>
      </c>
      <c r="S15" s="106"/>
      <c r="T15" s="99" t="s">
        <v>36</v>
      </c>
      <c r="U15" s="99" t="s">
        <v>74</v>
      </c>
      <c r="V15" s="105">
        <v>0</v>
      </c>
      <c r="W15" s="107">
        <v>0</v>
      </c>
      <c r="X15" s="107">
        <f>Q15*R15</f>
        <v>1440000</v>
      </c>
      <c r="Y15" s="313" t="s">
        <v>127</v>
      </c>
      <c r="Z15" s="313" t="s">
        <v>128</v>
      </c>
      <c r="AA15" s="330" t="s">
        <v>171</v>
      </c>
      <c r="AB15" s="549" t="s">
        <v>140</v>
      </c>
      <c r="AC15" s="550"/>
      <c r="AD15" s="550"/>
      <c r="AE15" s="550"/>
      <c r="AF15" s="550"/>
      <c r="AG15" s="550"/>
      <c r="AH15" s="550"/>
      <c r="AI15" s="550"/>
      <c r="AJ15" s="550"/>
      <c r="AK15" s="551"/>
    </row>
    <row r="16" spans="1:136" s="4" customFormat="1" ht="143.25" customHeight="1" thickBot="1" x14ac:dyDescent="0.3">
      <c r="A16" s="314">
        <v>7</v>
      </c>
      <c r="B16" s="119" t="s">
        <v>313</v>
      </c>
      <c r="C16" s="332" t="s">
        <v>314</v>
      </c>
      <c r="D16" s="320" t="s">
        <v>315</v>
      </c>
      <c r="E16" s="312" t="s">
        <v>36</v>
      </c>
      <c r="F16" s="312"/>
      <c r="G16" s="312"/>
      <c r="H16" s="315" t="s">
        <v>120</v>
      </c>
      <c r="I16" s="315" t="s">
        <v>121</v>
      </c>
      <c r="J16" s="334" t="s">
        <v>172</v>
      </c>
      <c r="K16" s="312"/>
      <c r="L16" s="312"/>
      <c r="M16" s="312"/>
      <c r="N16" s="334" t="s">
        <v>173</v>
      </c>
      <c r="O16" s="335" t="s">
        <v>174</v>
      </c>
      <c r="P16" s="335" t="s">
        <v>175</v>
      </c>
      <c r="Q16" s="171">
        <v>32</v>
      </c>
      <c r="R16" s="336">
        <v>90000</v>
      </c>
      <c r="S16" s="337" t="s">
        <v>36</v>
      </c>
      <c r="T16" s="171"/>
      <c r="U16" s="171" t="s">
        <v>79</v>
      </c>
      <c r="V16" s="336">
        <v>330000</v>
      </c>
      <c r="W16" s="338">
        <f>V16*4</f>
        <v>1320000</v>
      </c>
      <c r="X16" s="338">
        <f>(Q16*R16)+W16</f>
        <v>4200000</v>
      </c>
      <c r="Y16" s="312" t="s">
        <v>127</v>
      </c>
      <c r="Z16" s="312" t="s">
        <v>128</v>
      </c>
      <c r="AA16" s="344" t="s">
        <v>317</v>
      </c>
      <c r="AB16" s="116" t="s">
        <v>316</v>
      </c>
      <c r="AC16" s="389" t="s">
        <v>129</v>
      </c>
      <c r="AD16" s="121"/>
      <c r="AE16" s="121"/>
      <c r="AF16" s="121"/>
      <c r="AG16" s="121"/>
      <c r="AH16" s="121"/>
      <c r="AI16" s="121"/>
      <c r="AJ16" s="121"/>
      <c r="AK16" s="121"/>
    </row>
    <row r="17" spans="1:37" s="4" customFormat="1" ht="100.5" customHeight="1" thickBot="1" x14ac:dyDescent="0.3">
      <c r="A17" s="350"/>
      <c r="B17" s="396" t="s">
        <v>161</v>
      </c>
      <c r="C17" s="327" t="s">
        <v>162</v>
      </c>
      <c r="D17" s="328" t="s">
        <v>163</v>
      </c>
      <c r="E17" s="171" t="s">
        <v>36</v>
      </c>
      <c r="F17" s="171"/>
      <c r="G17" s="171"/>
      <c r="H17" s="310" t="s">
        <v>120</v>
      </c>
      <c r="I17" s="310" t="s">
        <v>121</v>
      </c>
      <c r="J17" s="171" t="s">
        <v>164</v>
      </c>
      <c r="K17" s="171"/>
      <c r="L17" s="171"/>
      <c r="M17" s="171"/>
      <c r="N17" s="319" t="s">
        <v>183</v>
      </c>
      <c r="O17" s="100" t="s">
        <v>184</v>
      </c>
      <c r="P17" s="100" t="s">
        <v>185</v>
      </c>
      <c r="Q17" s="318">
        <v>16</v>
      </c>
      <c r="R17" s="101">
        <v>90000</v>
      </c>
      <c r="S17" s="102" t="s">
        <v>36</v>
      </c>
      <c r="T17" s="318"/>
      <c r="U17" s="318" t="s">
        <v>39</v>
      </c>
      <c r="V17" s="101">
        <v>225000</v>
      </c>
      <c r="W17" s="103">
        <f>V17*2</f>
        <v>450000</v>
      </c>
      <c r="X17" s="103">
        <f>(Q17*R17)+W17</f>
        <v>1890000</v>
      </c>
      <c r="Y17" s="171" t="s">
        <v>139</v>
      </c>
      <c r="Z17" s="171" t="s">
        <v>128</v>
      </c>
      <c r="AA17" s="321">
        <v>46542833998</v>
      </c>
      <c r="AB17" s="401" t="s">
        <v>83</v>
      </c>
      <c r="AC17" s="402" t="s">
        <v>129</v>
      </c>
      <c r="AD17" s="403"/>
      <c r="AE17" s="403"/>
      <c r="AF17" s="403"/>
      <c r="AG17" s="403"/>
      <c r="AH17" s="403"/>
      <c r="AI17" s="403"/>
      <c r="AJ17" s="403"/>
      <c r="AK17" s="404"/>
    </row>
    <row r="18" spans="1:37" s="2" customFormat="1" ht="92.25" customHeight="1" thickBot="1" x14ac:dyDescent="0.3">
      <c r="A18" s="348">
        <v>8</v>
      </c>
      <c r="B18" s="272" t="s">
        <v>176</v>
      </c>
      <c r="C18" s="332" t="s">
        <v>177</v>
      </c>
      <c r="D18" s="333" t="s">
        <v>178</v>
      </c>
      <c r="E18" s="120"/>
      <c r="F18" s="120" t="s">
        <v>36</v>
      </c>
      <c r="G18" s="120"/>
      <c r="H18" s="269" t="s">
        <v>120</v>
      </c>
      <c r="I18" s="11" t="s">
        <v>121</v>
      </c>
      <c r="J18" s="329" t="s">
        <v>179</v>
      </c>
      <c r="K18" s="316"/>
      <c r="L18" s="316"/>
      <c r="M18" s="316"/>
      <c r="N18" s="343" t="s">
        <v>180</v>
      </c>
      <c r="O18" s="339" t="s">
        <v>181</v>
      </c>
      <c r="P18" s="339" t="s">
        <v>182</v>
      </c>
      <c r="Q18" s="316">
        <v>16</v>
      </c>
      <c r="R18" s="340">
        <v>100000</v>
      </c>
      <c r="S18" s="341" t="s">
        <v>36</v>
      </c>
      <c r="T18" s="120"/>
      <c r="U18" s="316" t="s">
        <v>79</v>
      </c>
      <c r="V18" s="340">
        <v>330000</v>
      </c>
      <c r="W18" s="342">
        <f>V18*2</f>
        <v>660000</v>
      </c>
      <c r="X18" s="342">
        <f>(Q18*R18)+W18</f>
        <v>2260000</v>
      </c>
      <c r="Y18" s="316" t="s">
        <v>127</v>
      </c>
      <c r="Z18" s="316" t="s">
        <v>128</v>
      </c>
      <c r="AA18" s="344" t="s">
        <v>291</v>
      </c>
      <c r="AB18" s="768" t="s">
        <v>140</v>
      </c>
      <c r="AC18" s="769"/>
      <c r="AD18" s="769"/>
      <c r="AE18" s="769"/>
      <c r="AF18" s="769"/>
      <c r="AG18" s="769"/>
      <c r="AH18" s="769"/>
      <c r="AI18" s="769"/>
      <c r="AJ18" s="769"/>
      <c r="AK18" s="770"/>
    </row>
    <row r="19" spans="1:37" s="2" customFormat="1" ht="77.25" customHeight="1" x14ac:dyDescent="0.25">
      <c r="A19" s="681">
        <v>9</v>
      </c>
      <c r="B19" s="712" t="s">
        <v>192</v>
      </c>
      <c r="C19" s="724" t="s">
        <v>193</v>
      </c>
      <c r="D19" s="705" t="s">
        <v>194</v>
      </c>
      <c r="E19" s="629" t="s">
        <v>36</v>
      </c>
      <c r="F19" s="629"/>
      <c r="G19" s="629"/>
      <c r="H19" s="585" t="s">
        <v>189</v>
      </c>
      <c r="I19" s="585" t="s">
        <v>195</v>
      </c>
      <c r="J19" s="603" t="s">
        <v>196</v>
      </c>
      <c r="K19" s="117"/>
      <c r="L19" s="117"/>
      <c r="M19" s="117"/>
      <c r="N19" s="603" t="s">
        <v>199</v>
      </c>
      <c r="O19" s="547" t="s">
        <v>137</v>
      </c>
      <c r="P19" s="547" t="s">
        <v>157</v>
      </c>
      <c r="Q19" s="603">
        <v>16</v>
      </c>
      <c r="R19" s="607">
        <v>90000</v>
      </c>
      <c r="S19" s="639"/>
      <c r="T19" s="603" t="s">
        <v>36</v>
      </c>
      <c r="U19" s="603" t="s">
        <v>74</v>
      </c>
      <c r="V19" s="607">
        <v>0</v>
      </c>
      <c r="W19" s="605">
        <v>0</v>
      </c>
      <c r="X19" s="605">
        <f>Q19*R19</f>
        <v>1440000</v>
      </c>
      <c r="Y19" s="583" t="s">
        <v>127</v>
      </c>
      <c r="Z19" s="583" t="s">
        <v>128</v>
      </c>
      <c r="AA19" s="581" t="s">
        <v>198</v>
      </c>
      <c r="AB19" s="771" t="s">
        <v>140</v>
      </c>
      <c r="AC19" s="772"/>
      <c r="AD19" s="772"/>
      <c r="AE19" s="772"/>
      <c r="AF19" s="772"/>
      <c r="AG19" s="772"/>
      <c r="AH19" s="772"/>
      <c r="AI19" s="772"/>
      <c r="AJ19" s="772"/>
      <c r="AK19" s="773"/>
    </row>
    <row r="20" spans="1:37" s="2" customFormat="1" ht="34.5" customHeight="1" thickBot="1" x14ac:dyDescent="0.3">
      <c r="A20" s="682"/>
      <c r="B20" s="721"/>
      <c r="C20" s="710"/>
      <c r="D20" s="706"/>
      <c r="E20" s="630"/>
      <c r="F20" s="630"/>
      <c r="G20" s="630"/>
      <c r="H20" s="586"/>
      <c r="I20" s="586"/>
      <c r="J20" s="604"/>
      <c r="K20" s="124"/>
      <c r="L20" s="124"/>
      <c r="M20" s="124"/>
      <c r="N20" s="604"/>
      <c r="O20" s="548"/>
      <c r="P20" s="548"/>
      <c r="Q20" s="604"/>
      <c r="R20" s="608"/>
      <c r="S20" s="640"/>
      <c r="T20" s="604"/>
      <c r="U20" s="604"/>
      <c r="V20" s="608"/>
      <c r="W20" s="606"/>
      <c r="X20" s="606"/>
      <c r="Y20" s="584"/>
      <c r="Z20" s="584"/>
      <c r="AA20" s="582"/>
      <c r="AB20" s="566"/>
      <c r="AC20" s="567"/>
      <c r="AD20" s="567"/>
      <c r="AE20" s="567"/>
      <c r="AF20" s="567"/>
      <c r="AG20" s="567"/>
      <c r="AH20" s="567"/>
      <c r="AI20" s="567"/>
      <c r="AJ20" s="567"/>
      <c r="AK20" s="568"/>
    </row>
    <row r="21" spans="1:37" s="2" customFormat="1" ht="144.75" customHeight="1" thickBot="1" x14ac:dyDescent="0.3">
      <c r="A21" s="345"/>
      <c r="B21" s="366" t="s">
        <v>186</v>
      </c>
      <c r="C21" s="134" t="s">
        <v>187</v>
      </c>
      <c r="D21" s="98" t="s">
        <v>188</v>
      </c>
      <c r="E21" s="322"/>
      <c r="F21" s="322" t="s">
        <v>36</v>
      </c>
      <c r="G21" s="322"/>
      <c r="H21" s="323" t="s">
        <v>189</v>
      </c>
      <c r="I21" s="367" t="s">
        <v>195</v>
      </c>
      <c r="J21" s="368" t="s">
        <v>190</v>
      </c>
      <c r="K21" s="311"/>
      <c r="L21" s="311"/>
      <c r="M21" s="311"/>
      <c r="N21" s="369" t="s">
        <v>200</v>
      </c>
      <c r="O21" s="349" t="s">
        <v>158</v>
      </c>
      <c r="P21" s="349" t="s">
        <v>197</v>
      </c>
      <c r="Q21" s="346">
        <v>32</v>
      </c>
      <c r="R21" s="324">
        <v>100000</v>
      </c>
      <c r="S21" s="325" t="s">
        <v>36</v>
      </c>
      <c r="T21" s="322"/>
      <c r="U21" s="346" t="s">
        <v>79</v>
      </c>
      <c r="V21" s="324">
        <v>330000</v>
      </c>
      <c r="W21" s="326">
        <f>V21*4</f>
        <v>1320000</v>
      </c>
      <c r="X21" s="326">
        <f>(Q21*R21)+W21</f>
        <v>4520000</v>
      </c>
      <c r="Y21" s="346" t="s">
        <v>127</v>
      </c>
      <c r="Z21" s="346" t="s">
        <v>128</v>
      </c>
      <c r="AA21" s="135" t="s">
        <v>191</v>
      </c>
      <c r="AB21" s="544" t="s">
        <v>140</v>
      </c>
      <c r="AC21" s="545"/>
      <c r="AD21" s="545"/>
      <c r="AE21" s="545"/>
      <c r="AF21" s="545"/>
      <c r="AG21" s="545"/>
      <c r="AH21" s="545"/>
      <c r="AI21" s="545"/>
      <c r="AJ21" s="545"/>
      <c r="AK21" s="546"/>
    </row>
    <row r="22" spans="1:37" s="2" customFormat="1" ht="61.5" customHeight="1" x14ac:dyDescent="0.25">
      <c r="A22" s="722">
        <v>11</v>
      </c>
      <c r="B22" s="629" t="s">
        <v>201</v>
      </c>
      <c r="C22" s="709" t="s">
        <v>202</v>
      </c>
      <c r="D22" s="666" t="s">
        <v>203</v>
      </c>
      <c r="E22" s="629"/>
      <c r="F22" s="629" t="s">
        <v>36</v>
      </c>
      <c r="G22" s="629"/>
      <c r="H22" s="585" t="s">
        <v>189</v>
      </c>
      <c r="I22" s="585" t="s">
        <v>195</v>
      </c>
      <c r="J22" s="585" t="s">
        <v>204</v>
      </c>
      <c r="K22" s="585"/>
      <c r="L22" s="585"/>
      <c r="M22" s="585"/>
      <c r="N22" s="585" t="s">
        <v>168</v>
      </c>
      <c r="O22" s="692" t="s">
        <v>169</v>
      </c>
      <c r="P22" s="692" t="s">
        <v>170</v>
      </c>
      <c r="Q22" s="585">
        <v>16</v>
      </c>
      <c r="R22" s="616">
        <v>100000</v>
      </c>
      <c r="S22" s="726"/>
      <c r="T22" s="585" t="s">
        <v>36</v>
      </c>
      <c r="U22" s="585" t="s">
        <v>74</v>
      </c>
      <c r="V22" s="616">
        <v>0</v>
      </c>
      <c r="W22" s="614">
        <v>0</v>
      </c>
      <c r="X22" s="614">
        <f>Q22*R22</f>
        <v>1600000</v>
      </c>
      <c r="Y22" s="585" t="s">
        <v>127</v>
      </c>
      <c r="Z22" s="585" t="s">
        <v>128</v>
      </c>
      <c r="AA22" s="587"/>
      <c r="AB22" s="774" t="s">
        <v>140</v>
      </c>
      <c r="AC22" s="775"/>
      <c r="AD22" s="775"/>
      <c r="AE22" s="775"/>
      <c r="AF22" s="775"/>
      <c r="AG22" s="775"/>
      <c r="AH22" s="775"/>
      <c r="AI22" s="775"/>
      <c r="AJ22" s="775"/>
      <c r="AK22" s="776"/>
    </row>
    <row r="23" spans="1:37" ht="53.25" customHeight="1" thickBot="1" x14ac:dyDescent="0.3">
      <c r="A23" s="723"/>
      <c r="B23" s="630"/>
      <c r="C23" s="710"/>
      <c r="D23" s="669"/>
      <c r="E23" s="630"/>
      <c r="F23" s="630"/>
      <c r="G23" s="630"/>
      <c r="H23" s="586"/>
      <c r="I23" s="586"/>
      <c r="J23" s="586"/>
      <c r="K23" s="586"/>
      <c r="L23" s="586"/>
      <c r="M23" s="586"/>
      <c r="N23" s="586"/>
      <c r="O23" s="693"/>
      <c r="P23" s="693"/>
      <c r="Q23" s="586"/>
      <c r="R23" s="617"/>
      <c r="S23" s="727"/>
      <c r="T23" s="586"/>
      <c r="U23" s="586"/>
      <c r="V23" s="617"/>
      <c r="W23" s="615"/>
      <c r="X23" s="615"/>
      <c r="Y23" s="586"/>
      <c r="Z23" s="586"/>
      <c r="AA23" s="588"/>
      <c r="AB23" s="777"/>
      <c r="AC23" s="778"/>
      <c r="AD23" s="778"/>
      <c r="AE23" s="778"/>
      <c r="AF23" s="778"/>
      <c r="AG23" s="778"/>
      <c r="AH23" s="778"/>
      <c r="AI23" s="778"/>
      <c r="AJ23" s="778"/>
      <c r="AK23" s="779"/>
    </row>
    <row r="24" spans="1:37" s="2" customFormat="1" ht="120" customHeight="1" thickBot="1" x14ac:dyDescent="0.3">
      <c r="A24" s="533">
        <v>12</v>
      </c>
      <c r="B24" s="720" t="s">
        <v>205</v>
      </c>
      <c r="C24" s="700" t="s">
        <v>206</v>
      </c>
      <c r="D24" s="704" t="s">
        <v>207</v>
      </c>
      <c r="E24" s="533"/>
      <c r="F24" s="533" t="s">
        <v>36</v>
      </c>
      <c r="G24" s="533"/>
      <c r="H24" s="585" t="s">
        <v>189</v>
      </c>
      <c r="I24" s="585" t="s">
        <v>195</v>
      </c>
      <c r="J24" s="533" t="s">
        <v>208</v>
      </c>
      <c r="K24" s="111"/>
      <c r="L24" s="111"/>
      <c r="M24" s="111"/>
      <c r="N24" s="533" t="s">
        <v>209</v>
      </c>
      <c r="O24" s="632" t="s">
        <v>210</v>
      </c>
      <c r="P24" s="632" t="s">
        <v>185</v>
      </c>
      <c r="Q24" s="533">
        <v>32</v>
      </c>
      <c r="R24" s="552">
        <v>100000</v>
      </c>
      <c r="S24" s="613" t="s">
        <v>36</v>
      </c>
      <c r="T24" s="533"/>
      <c r="U24" s="533" t="s">
        <v>78</v>
      </c>
      <c r="V24" s="552">
        <v>330000</v>
      </c>
      <c r="W24" s="555">
        <f>V24*4</f>
        <v>1320000</v>
      </c>
      <c r="X24" s="555">
        <f>(Q24*R24)+W24</f>
        <v>4520000</v>
      </c>
      <c r="Y24" s="533" t="s">
        <v>139</v>
      </c>
      <c r="Z24" s="533" t="s">
        <v>128</v>
      </c>
      <c r="AA24" s="553" t="s">
        <v>211</v>
      </c>
      <c r="AB24" s="761" t="s">
        <v>140</v>
      </c>
      <c r="AC24" s="762"/>
      <c r="AD24" s="762"/>
      <c r="AE24" s="762"/>
      <c r="AF24" s="762"/>
      <c r="AG24" s="762"/>
      <c r="AH24" s="762"/>
      <c r="AI24" s="762"/>
      <c r="AJ24" s="762"/>
      <c r="AK24" s="763"/>
    </row>
    <row r="25" spans="1:37" s="2" customFormat="1" ht="8.25" hidden="1" customHeight="1" x14ac:dyDescent="0.3">
      <c r="A25" s="533"/>
      <c r="B25" s="720"/>
      <c r="C25" s="700"/>
      <c r="D25" s="704"/>
      <c r="E25" s="533"/>
      <c r="F25" s="533"/>
      <c r="G25" s="533"/>
      <c r="H25" s="586"/>
      <c r="I25" s="586"/>
      <c r="J25" s="533"/>
      <c r="K25" s="109"/>
      <c r="L25" s="109"/>
      <c r="M25" s="109"/>
      <c r="N25" s="533"/>
      <c r="O25" s="632"/>
      <c r="P25" s="632"/>
      <c r="Q25" s="533"/>
      <c r="R25" s="552"/>
      <c r="S25" s="613"/>
      <c r="T25" s="533"/>
      <c r="U25" s="533"/>
      <c r="V25" s="552"/>
      <c r="W25" s="555"/>
      <c r="X25" s="555"/>
      <c r="Y25" s="533"/>
      <c r="Z25" s="533"/>
      <c r="AA25" s="553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1:37" s="2" customFormat="1" ht="72.75" customHeight="1" x14ac:dyDescent="0.25">
      <c r="A26" s="707">
        <v>13</v>
      </c>
      <c r="B26" s="711" t="s">
        <v>212</v>
      </c>
      <c r="C26" s="709" t="s">
        <v>213</v>
      </c>
      <c r="D26" s="668" t="s">
        <v>214</v>
      </c>
      <c r="E26" s="601"/>
      <c r="F26" s="601" t="s">
        <v>36</v>
      </c>
      <c r="G26" s="601"/>
      <c r="H26" s="585" t="s">
        <v>189</v>
      </c>
      <c r="I26" s="585" t="s">
        <v>195</v>
      </c>
      <c r="J26" s="629" t="s">
        <v>215</v>
      </c>
      <c r="K26" s="122"/>
      <c r="L26" s="122"/>
      <c r="M26" s="122"/>
      <c r="N26" s="629" t="s">
        <v>216</v>
      </c>
      <c r="O26" s="627" t="s">
        <v>181</v>
      </c>
      <c r="P26" s="627" t="s">
        <v>217</v>
      </c>
      <c r="Q26" s="601">
        <v>32</v>
      </c>
      <c r="R26" s="559">
        <v>100000</v>
      </c>
      <c r="S26" s="759" t="s">
        <v>36</v>
      </c>
      <c r="T26" s="601"/>
      <c r="U26" s="601" t="s">
        <v>79</v>
      </c>
      <c r="V26" s="611">
        <v>330000</v>
      </c>
      <c r="W26" s="609">
        <f>V26*4</f>
        <v>1320000</v>
      </c>
      <c r="X26" s="609">
        <f>(Q26*R26)+W26</f>
        <v>4520000</v>
      </c>
      <c r="Y26" s="594" t="s">
        <v>127</v>
      </c>
      <c r="Z26" s="594" t="s">
        <v>128</v>
      </c>
      <c r="AA26" s="592" t="s">
        <v>218</v>
      </c>
      <c r="AB26" s="738" t="s">
        <v>140</v>
      </c>
      <c r="AC26" s="739"/>
      <c r="AD26" s="739"/>
      <c r="AE26" s="739"/>
      <c r="AF26" s="739"/>
      <c r="AG26" s="739"/>
      <c r="AH26" s="739"/>
      <c r="AI26" s="739"/>
      <c r="AJ26" s="739"/>
      <c r="AK26" s="740"/>
    </row>
    <row r="27" spans="1:37" s="2" customFormat="1" ht="54.75" customHeight="1" thickBot="1" x14ac:dyDescent="0.3">
      <c r="A27" s="708"/>
      <c r="B27" s="712"/>
      <c r="C27" s="710"/>
      <c r="D27" s="715"/>
      <c r="E27" s="602"/>
      <c r="F27" s="602"/>
      <c r="G27" s="602"/>
      <c r="H27" s="586"/>
      <c r="I27" s="586"/>
      <c r="J27" s="630"/>
      <c r="K27" s="123"/>
      <c r="L27" s="123"/>
      <c r="M27" s="123"/>
      <c r="N27" s="630"/>
      <c r="O27" s="628"/>
      <c r="P27" s="628"/>
      <c r="Q27" s="602"/>
      <c r="R27" s="560"/>
      <c r="S27" s="760"/>
      <c r="T27" s="602"/>
      <c r="U27" s="602"/>
      <c r="V27" s="612"/>
      <c r="W27" s="610"/>
      <c r="X27" s="610"/>
      <c r="Y27" s="595"/>
      <c r="Z27" s="595"/>
      <c r="AA27" s="593"/>
      <c r="AB27" s="741"/>
      <c r="AC27" s="742"/>
      <c r="AD27" s="742"/>
      <c r="AE27" s="742"/>
      <c r="AF27" s="742"/>
      <c r="AG27" s="742"/>
      <c r="AH27" s="742"/>
      <c r="AI27" s="742"/>
      <c r="AJ27" s="742"/>
      <c r="AK27" s="743"/>
    </row>
    <row r="28" spans="1:37" s="2" customFormat="1" ht="76.5" customHeight="1" x14ac:dyDescent="0.25">
      <c r="A28" s="707">
        <v>14</v>
      </c>
      <c r="B28" s="539" t="s">
        <v>131</v>
      </c>
      <c r="C28" s="718" t="s">
        <v>132</v>
      </c>
      <c r="D28" s="716" t="s">
        <v>133</v>
      </c>
      <c r="E28" s="601"/>
      <c r="F28" s="601" t="s">
        <v>36</v>
      </c>
      <c r="G28" s="601"/>
      <c r="H28" s="601" t="s">
        <v>219</v>
      </c>
      <c r="I28" s="601" t="s">
        <v>220</v>
      </c>
      <c r="J28" s="629" t="s">
        <v>221</v>
      </c>
      <c r="K28" s="122"/>
      <c r="L28" s="122"/>
      <c r="M28" s="122"/>
      <c r="N28" s="629" t="s">
        <v>199</v>
      </c>
      <c r="O28" s="627" t="s">
        <v>137</v>
      </c>
      <c r="P28" s="625" t="s">
        <v>157</v>
      </c>
      <c r="Q28" s="601">
        <v>16</v>
      </c>
      <c r="R28" s="611">
        <v>100000</v>
      </c>
      <c r="S28" s="759" t="s">
        <v>36</v>
      </c>
      <c r="T28" s="601"/>
      <c r="U28" s="601" t="s">
        <v>78</v>
      </c>
      <c r="V28" s="611">
        <v>330000</v>
      </c>
      <c r="W28" s="609">
        <f>V28*2</f>
        <v>660000</v>
      </c>
      <c r="X28" s="609">
        <f>(R28*Q28)+W28</f>
        <v>2260000</v>
      </c>
      <c r="Y28" s="731" t="s">
        <v>139</v>
      </c>
      <c r="Z28" s="736" t="s">
        <v>128</v>
      </c>
      <c r="AA28" s="734" t="s">
        <v>138</v>
      </c>
      <c r="AB28" s="738" t="s">
        <v>140</v>
      </c>
      <c r="AC28" s="739"/>
      <c r="AD28" s="739"/>
      <c r="AE28" s="739"/>
      <c r="AF28" s="739"/>
      <c r="AG28" s="739"/>
      <c r="AH28" s="739"/>
      <c r="AI28" s="739"/>
      <c r="AJ28" s="739"/>
      <c r="AK28" s="740"/>
    </row>
    <row r="29" spans="1:37" s="2" customFormat="1" ht="76.5" customHeight="1" thickBot="1" x14ac:dyDescent="0.3">
      <c r="A29" s="708"/>
      <c r="B29" s="540"/>
      <c r="C29" s="719"/>
      <c r="D29" s="717"/>
      <c r="E29" s="602"/>
      <c r="F29" s="602"/>
      <c r="G29" s="602"/>
      <c r="H29" s="602"/>
      <c r="I29" s="602"/>
      <c r="J29" s="630"/>
      <c r="K29" s="96"/>
      <c r="L29" s="96"/>
      <c r="M29" s="96"/>
      <c r="N29" s="630"/>
      <c r="O29" s="628"/>
      <c r="P29" s="626"/>
      <c r="Q29" s="602"/>
      <c r="R29" s="612"/>
      <c r="S29" s="760"/>
      <c r="T29" s="602"/>
      <c r="U29" s="602"/>
      <c r="V29" s="612"/>
      <c r="W29" s="610"/>
      <c r="X29" s="610"/>
      <c r="Y29" s="732"/>
      <c r="Z29" s="737"/>
      <c r="AA29" s="735"/>
      <c r="AB29" s="741"/>
      <c r="AC29" s="742"/>
      <c r="AD29" s="742"/>
      <c r="AE29" s="742"/>
      <c r="AF29" s="742"/>
      <c r="AG29" s="742"/>
      <c r="AH29" s="742"/>
      <c r="AI29" s="742"/>
      <c r="AJ29" s="742"/>
      <c r="AK29" s="743"/>
    </row>
    <row r="30" spans="1:37" s="2" customFormat="1" ht="73.5" customHeight="1" x14ac:dyDescent="0.25">
      <c r="A30" s="707">
        <v>15</v>
      </c>
      <c r="B30" s="636" t="s">
        <v>222</v>
      </c>
      <c r="C30" s="713" t="s">
        <v>223</v>
      </c>
      <c r="D30" s="667" t="s">
        <v>224</v>
      </c>
      <c r="E30" s="601"/>
      <c r="F30" s="601" t="s">
        <v>36</v>
      </c>
      <c r="G30" s="601"/>
      <c r="H30" s="601" t="s">
        <v>219</v>
      </c>
      <c r="I30" s="601" t="s">
        <v>220</v>
      </c>
      <c r="J30" s="629" t="s">
        <v>225</v>
      </c>
      <c r="K30" s="122"/>
      <c r="L30" s="122"/>
      <c r="M30" s="122"/>
      <c r="N30" s="634" t="s">
        <v>200</v>
      </c>
      <c r="O30" s="627" t="s">
        <v>158</v>
      </c>
      <c r="P30" s="627" t="s">
        <v>197</v>
      </c>
      <c r="Q30" s="601">
        <v>32</v>
      </c>
      <c r="R30" s="559">
        <v>100000</v>
      </c>
      <c r="S30" s="759"/>
      <c r="T30" s="601" t="s">
        <v>36</v>
      </c>
      <c r="U30" s="601" t="s">
        <v>74</v>
      </c>
      <c r="V30" s="611">
        <v>0</v>
      </c>
      <c r="W30" s="609">
        <v>0</v>
      </c>
      <c r="X30" s="609">
        <f>Q30*R30</f>
        <v>3200000</v>
      </c>
      <c r="Y30" s="594" t="s">
        <v>139</v>
      </c>
      <c r="Z30" s="594" t="s">
        <v>128</v>
      </c>
      <c r="AA30" s="637">
        <v>72475175827</v>
      </c>
      <c r="AB30" s="738" t="s">
        <v>140</v>
      </c>
      <c r="AC30" s="739"/>
      <c r="AD30" s="739"/>
      <c r="AE30" s="739"/>
      <c r="AF30" s="739"/>
      <c r="AG30" s="739"/>
      <c r="AH30" s="739"/>
      <c r="AI30" s="739"/>
      <c r="AJ30" s="739"/>
      <c r="AK30" s="740"/>
    </row>
    <row r="31" spans="1:37" s="2" customFormat="1" ht="73.5" customHeight="1" thickBot="1" x14ac:dyDescent="0.3">
      <c r="A31" s="708"/>
      <c r="B31" s="637"/>
      <c r="C31" s="714"/>
      <c r="D31" s="668"/>
      <c r="E31" s="618"/>
      <c r="F31" s="618"/>
      <c r="G31" s="618"/>
      <c r="H31" s="618"/>
      <c r="I31" s="618"/>
      <c r="J31" s="630"/>
      <c r="K31" s="96"/>
      <c r="L31" s="96"/>
      <c r="M31" s="96"/>
      <c r="N31" s="635"/>
      <c r="O31" s="628"/>
      <c r="P31" s="628"/>
      <c r="Q31" s="602"/>
      <c r="R31" s="560"/>
      <c r="S31" s="760"/>
      <c r="T31" s="602"/>
      <c r="U31" s="602"/>
      <c r="V31" s="612"/>
      <c r="W31" s="610"/>
      <c r="X31" s="610"/>
      <c r="Y31" s="595"/>
      <c r="Z31" s="595"/>
      <c r="AA31" s="733"/>
      <c r="AB31" s="744"/>
      <c r="AC31" s="745"/>
      <c r="AD31" s="745"/>
      <c r="AE31" s="745"/>
      <c r="AF31" s="745"/>
      <c r="AG31" s="745"/>
      <c r="AH31" s="745"/>
      <c r="AI31" s="745"/>
      <c r="AJ31" s="745"/>
      <c r="AK31" s="746"/>
    </row>
    <row r="32" spans="1:37" s="2" customFormat="1" ht="126.75" customHeight="1" thickBot="1" x14ac:dyDescent="0.3">
      <c r="A32" s="110">
        <v>16</v>
      </c>
      <c r="B32" s="193" t="s">
        <v>226</v>
      </c>
      <c r="C32" s="371" t="s">
        <v>227</v>
      </c>
      <c r="D32" s="133" t="s">
        <v>228</v>
      </c>
      <c r="E32" s="347" t="s">
        <v>36</v>
      </c>
      <c r="F32" s="347"/>
      <c r="G32" s="347"/>
      <c r="H32" s="347" t="s">
        <v>219</v>
      </c>
      <c r="I32" s="347" t="s">
        <v>220</v>
      </c>
      <c r="J32" s="118" t="s">
        <v>460</v>
      </c>
      <c r="K32" s="110"/>
      <c r="L32" s="110"/>
      <c r="M32" s="110"/>
      <c r="N32" s="138" t="s">
        <v>168</v>
      </c>
      <c r="O32" s="114" t="s">
        <v>169</v>
      </c>
      <c r="P32" s="114" t="s">
        <v>170</v>
      </c>
      <c r="Q32" s="110">
        <v>16</v>
      </c>
      <c r="R32" s="113">
        <v>90000</v>
      </c>
      <c r="S32" s="112" t="s">
        <v>36</v>
      </c>
      <c r="T32" s="110"/>
      <c r="U32" s="110" t="s">
        <v>39</v>
      </c>
      <c r="V32" s="113">
        <v>225000</v>
      </c>
      <c r="W32" s="108">
        <f>V32*2</f>
        <v>450000</v>
      </c>
      <c r="X32" s="108">
        <f>(Q32*R32)+W32</f>
        <v>1890000</v>
      </c>
      <c r="Y32" s="23" t="s">
        <v>139</v>
      </c>
      <c r="Z32" s="118" t="s">
        <v>128</v>
      </c>
      <c r="AA32" s="131" t="s">
        <v>229</v>
      </c>
      <c r="AB32" s="116" t="s">
        <v>238</v>
      </c>
      <c r="AC32" s="353" t="s">
        <v>129</v>
      </c>
      <c r="AD32" s="353"/>
      <c r="AE32" s="121"/>
      <c r="AF32" s="121"/>
      <c r="AG32" s="121"/>
      <c r="AH32" s="121"/>
      <c r="AI32" s="121"/>
      <c r="AJ32" s="121"/>
      <c r="AK32" s="121"/>
    </row>
    <row r="33" spans="1:37" s="2" customFormat="1" ht="101.25" customHeight="1" x14ac:dyDescent="0.25">
      <c r="A33" s="363">
        <v>17</v>
      </c>
      <c r="B33" s="262" t="s">
        <v>230</v>
      </c>
      <c r="C33" s="370" t="s">
        <v>231</v>
      </c>
      <c r="D33" s="132" t="s">
        <v>232</v>
      </c>
      <c r="E33" s="351" t="s">
        <v>36</v>
      </c>
      <c r="F33" s="351"/>
      <c r="G33" s="351"/>
      <c r="H33" s="351" t="s">
        <v>219</v>
      </c>
      <c r="I33" s="351" t="s">
        <v>220</v>
      </c>
      <c r="J33" s="376" t="s">
        <v>233</v>
      </c>
      <c r="K33" s="171"/>
      <c r="L33" s="171"/>
      <c r="M33" s="171"/>
      <c r="N33" s="376" t="s">
        <v>234</v>
      </c>
      <c r="O33" s="335" t="s">
        <v>174</v>
      </c>
      <c r="P33" s="335" t="s">
        <v>235</v>
      </c>
      <c r="Q33" s="171">
        <v>16</v>
      </c>
      <c r="R33" s="336">
        <v>90000</v>
      </c>
      <c r="S33" s="337" t="s">
        <v>36</v>
      </c>
      <c r="T33" s="171"/>
      <c r="U33" s="171" t="s">
        <v>39</v>
      </c>
      <c r="V33" s="336">
        <v>225000</v>
      </c>
      <c r="W33" s="338">
        <f>V33*2</f>
        <v>450000</v>
      </c>
      <c r="X33" s="338">
        <f>(Q33*R33)+W33</f>
        <v>1890000</v>
      </c>
      <c r="Y33" s="377" t="s">
        <v>139</v>
      </c>
      <c r="Z33" s="360" t="s">
        <v>128</v>
      </c>
      <c r="AA33" s="139" t="s">
        <v>300</v>
      </c>
      <c r="AB33" s="116" t="s">
        <v>236</v>
      </c>
      <c r="AC33" s="353" t="s">
        <v>237</v>
      </c>
      <c r="AD33" s="121"/>
      <c r="AE33" s="121"/>
      <c r="AF33" s="121"/>
      <c r="AG33" s="121"/>
      <c r="AH33" s="121"/>
      <c r="AI33" s="121"/>
      <c r="AJ33" s="121"/>
      <c r="AK33" s="121"/>
    </row>
    <row r="34" spans="1:37" s="2" customFormat="1" ht="94.5" customHeight="1" x14ac:dyDescent="0.25">
      <c r="A34" s="353">
        <v>18</v>
      </c>
      <c r="B34" s="374" t="s">
        <v>192</v>
      </c>
      <c r="C34" s="371" t="s">
        <v>193</v>
      </c>
      <c r="D34" s="320" t="s">
        <v>194</v>
      </c>
      <c r="E34" s="353" t="s">
        <v>36</v>
      </c>
      <c r="F34" s="353"/>
      <c r="G34" s="353"/>
      <c r="H34" s="351" t="s">
        <v>219</v>
      </c>
      <c r="I34" s="351" t="s">
        <v>220</v>
      </c>
      <c r="J34" s="354" t="s">
        <v>239</v>
      </c>
      <c r="K34" s="353"/>
      <c r="L34" s="353"/>
      <c r="M34" s="353"/>
      <c r="N34" s="378" t="s">
        <v>209</v>
      </c>
      <c r="O34" s="365" t="s">
        <v>210</v>
      </c>
      <c r="P34" s="365" t="s">
        <v>185</v>
      </c>
      <c r="Q34" s="353">
        <v>32</v>
      </c>
      <c r="R34" s="364">
        <v>90000</v>
      </c>
      <c r="S34" s="18"/>
      <c r="T34" s="353" t="s">
        <v>36</v>
      </c>
      <c r="U34" s="353" t="s">
        <v>74</v>
      </c>
      <c r="V34" s="364">
        <v>0</v>
      </c>
      <c r="W34" s="362">
        <v>0</v>
      </c>
      <c r="X34" s="362">
        <f>Q34*R34</f>
        <v>2880000</v>
      </c>
      <c r="Y34" s="116" t="s">
        <v>127</v>
      </c>
      <c r="Z34" s="116" t="s">
        <v>128</v>
      </c>
      <c r="AA34" s="190" t="s">
        <v>198</v>
      </c>
      <c r="AB34" s="756" t="s">
        <v>140</v>
      </c>
      <c r="AC34" s="757"/>
      <c r="AD34" s="757"/>
      <c r="AE34" s="757"/>
      <c r="AF34" s="757"/>
      <c r="AG34" s="757"/>
      <c r="AH34" s="757"/>
      <c r="AI34" s="757"/>
      <c r="AJ34" s="757"/>
      <c r="AK34" s="758"/>
    </row>
    <row r="35" spans="1:37" s="2" customFormat="1" ht="111" customHeight="1" thickBot="1" x14ac:dyDescent="0.3">
      <c r="A35" s="120">
        <v>20</v>
      </c>
      <c r="B35" s="351" t="s">
        <v>240</v>
      </c>
      <c r="C35" s="375" t="s">
        <v>241</v>
      </c>
      <c r="D35" s="120" t="s">
        <v>242</v>
      </c>
      <c r="E35" s="354" t="s">
        <v>36</v>
      </c>
      <c r="F35" s="120"/>
      <c r="G35" s="120"/>
      <c r="H35" s="351" t="s">
        <v>219</v>
      </c>
      <c r="I35" s="351" t="s">
        <v>220</v>
      </c>
      <c r="J35" s="354" t="s">
        <v>462</v>
      </c>
      <c r="K35" s="120"/>
      <c r="L35" s="120"/>
      <c r="M35" s="120"/>
      <c r="N35" s="354" t="s">
        <v>180</v>
      </c>
      <c r="O35" s="355" t="s">
        <v>181</v>
      </c>
      <c r="P35" s="355" t="s">
        <v>182</v>
      </c>
      <c r="Q35" s="354">
        <v>16</v>
      </c>
      <c r="R35" s="340">
        <v>90000</v>
      </c>
      <c r="S35" s="359" t="s">
        <v>36</v>
      </c>
      <c r="T35" s="354"/>
      <c r="U35" s="354" t="s">
        <v>39</v>
      </c>
      <c r="V35" s="340">
        <v>225000</v>
      </c>
      <c r="W35" s="342">
        <f>V35*2</f>
        <v>450000</v>
      </c>
      <c r="X35" s="342">
        <f>(Q35*R35)+W35</f>
        <v>1890000</v>
      </c>
      <c r="Y35" s="116" t="s">
        <v>127</v>
      </c>
      <c r="Z35" s="116" t="s">
        <v>128</v>
      </c>
      <c r="AA35" s="29" t="s">
        <v>303</v>
      </c>
      <c r="AB35" s="355" t="s">
        <v>243</v>
      </c>
      <c r="AC35" s="355" t="s">
        <v>129</v>
      </c>
      <c r="AD35" s="339"/>
      <c r="AE35" s="339"/>
      <c r="AF35" s="339"/>
      <c r="AG35" s="339"/>
      <c r="AH35" s="339"/>
      <c r="AI35" s="339"/>
      <c r="AJ35" s="339"/>
      <c r="AK35" s="339"/>
    </row>
    <row r="36" spans="1:37" s="2" customFormat="1" ht="106.5" customHeight="1" x14ac:dyDescent="0.25">
      <c r="A36" s="120">
        <v>21</v>
      </c>
      <c r="B36" s="356" t="s">
        <v>201</v>
      </c>
      <c r="C36" s="379" t="s">
        <v>202</v>
      </c>
      <c r="D36" s="381" t="s">
        <v>203</v>
      </c>
      <c r="E36" s="354"/>
      <c r="F36" s="354" t="s">
        <v>36</v>
      </c>
      <c r="G36" s="120"/>
      <c r="H36" s="351" t="s">
        <v>219</v>
      </c>
      <c r="I36" s="351" t="s">
        <v>220</v>
      </c>
      <c r="J36" s="354" t="s">
        <v>204</v>
      </c>
      <c r="K36" s="120"/>
      <c r="L36" s="120"/>
      <c r="M36" s="120"/>
      <c r="N36" s="354" t="s">
        <v>244</v>
      </c>
      <c r="O36" s="355" t="s">
        <v>245</v>
      </c>
      <c r="P36" s="355" t="s">
        <v>217</v>
      </c>
      <c r="Q36" s="354">
        <v>16</v>
      </c>
      <c r="R36" s="340">
        <v>100000</v>
      </c>
      <c r="S36" s="341"/>
      <c r="T36" s="354" t="s">
        <v>36</v>
      </c>
      <c r="U36" s="354" t="s">
        <v>74</v>
      </c>
      <c r="V36" s="340">
        <v>0</v>
      </c>
      <c r="W36" s="342">
        <v>0</v>
      </c>
      <c r="X36" s="342">
        <f>Q36*R36</f>
        <v>1600000</v>
      </c>
      <c r="Y36" s="357" t="s">
        <v>127</v>
      </c>
      <c r="Z36" s="352" t="s">
        <v>128</v>
      </c>
      <c r="AA36" s="383"/>
      <c r="AB36" s="589" t="s">
        <v>140</v>
      </c>
      <c r="AC36" s="590"/>
      <c r="AD36" s="590"/>
      <c r="AE36" s="590"/>
      <c r="AF36" s="590"/>
      <c r="AG36" s="590"/>
      <c r="AH36" s="590"/>
      <c r="AI36" s="590"/>
      <c r="AJ36" s="590"/>
      <c r="AK36" s="591"/>
    </row>
    <row r="37" spans="1:37" s="2" customFormat="1" ht="91.5" customHeight="1" x14ac:dyDescent="0.25">
      <c r="A37" s="120"/>
      <c r="B37" s="356" t="s">
        <v>246</v>
      </c>
      <c r="C37" s="384" t="s">
        <v>247</v>
      </c>
      <c r="D37" s="361" t="s">
        <v>248</v>
      </c>
      <c r="E37" s="120"/>
      <c r="F37" s="354" t="s">
        <v>36</v>
      </c>
      <c r="G37" s="120"/>
      <c r="H37" s="121" t="s">
        <v>249</v>
      </c>
      <c r="I37" s="353" t="s">
        <v>250</v>
      </c>
      <c r="J37" s="354" t="s">
        <v>251</v>
      </c>
      <c r="K37" s="120"/>
      <c r="L37" s="120"/>
      <c r="M37" s="120"/>
      <c r="N37" s="354" t="s">
        <v>135</v>
      </c>
      <c r="O37" s="355" t="s">
        <v>136</v>
      </c>
      <c r="P37" s="355" t="s">
        <v>137</v>
      </c>
      <c r="Q37" s="354">
        <v>16</v>
      </c>
      <c r="R37" s="340">
        <v>100000</v>
      </c>
      <c r="S37" s="341"/>
      <c r="T37" s="354" t="s">
        <v>36</v>
      </c>
      <c r="U37" s="120" t="s">
        <v>74</v>
      </c>
      <c r="V37" s="340">
        <v>0</v>
      </c>
      <c r="W37" s="342">
        <v>0</v>
      </c>
      <c r="X37" s="342">
        <f>Q37*R37</f>
        <v>1600000</v>
      </c>
      <c r="Y37" s="120" t="s">
        <v>127</v>
      </c>
      <c r="Z37" s="120" t="s">
        <v>252</v>
      </c>
      <c r="AA37" s="382">
        <v>523620870</v>
      </c>
      <c r="AB37" s="589" t="s">
        <v>140</v>
      </c>
      <c r="AC37" s="590"/>
      <c r="AD37" s="590"/>
      <c r="AE37" s="590"/>
      <c r="AF37" s="590"/>
      <c r="AG37" s="590"/>
      <c r="AH37" s="590"/>
      <c r="AI37" s="590"/>
      <c r="AJ37" s="590"/>
      <c r="AK37" s="591"/>
    </row>
    <row r="38" spans="1:37" s="2" customFormat="1" ht="135.75" customHeight="1" x14ac:dyDescent="0.25">
      <c r="A38" s="120"/>
      <c r="B38" s="11" t="s">
        <v>48</v>
      </c>
      <c r="C38" s="385" t="s">
        <v>81</v>
      </c>
      <c r="D38" s="120" t="s">
        <v>253</v>
      </c>
      <c r="E38" s="120"/>
      <c r="F38" s="354" t="s">
        <v>36</v>
      </c>
      <c r="G38" s="120"/>
      <c r="H38" s="121" t="s">
        <v>249</v>
      </c>
      <c r="I38" s="353" t="s">
        <v>250</v>
      </c>
      <c r="J38" s="354" t="s">
        <v>254</v>
      </c>
      <c r="K38" s="120"/>
      <c r="L38" s="120"/>
      <c r="M38" s="120"/>
      <c r="N38" s="354" t="s">
        <v>156</v>
      </c>
      <c r="O38" s="355" t="s">
        <v>157</v>
      </c>
      <c r="P38" s="355" t="s">
        <v>158</v>
      </c>
      <c r="Q38" s="354">
        <v>16</v>
      </c>
      <c r="R38" s="340">
        <v>100000</v>
      </c>
      <c r="S38" s="359" t="s">
        <v>36</v>
      </c>
      <c r="T38" s="120"/>
      <c r="U38" s="120" t="s">
        <v>39</v>
      </c>
      <c r="V38" s="340">
        <v>225000</v>
      </c>
      <c r="W38" s="342">
        <f t="shared" ref="W38:W43" si="0">V38*2</f>
        <v>450000</v>
      </c>
      <c r="X38" s="342">
        <f>(Q38*R38)+W38</f>
        <v>2050000</v>
      </c>
      <c r="Y38" s="354" t="s">
        <v>139</v>
      </c>
      <c r="Z38" s="354" t="s">
        <v>252</v>
      </c>
      <c r="AA38" s="29" t="s">
        <v>255</v>
      </c>
      <c r="AB38" s="339" t="s">
        <v>256</v>
      </c>
      <c r="AC38" s="355" t="s">
        <v>129</v>
      </c>
      <c r="AD38" s="339"/>
      <c r="AE38" s="339"/>
      <c r="AF38" s="339"/>
      <c r="AG38" s="339"/>
      <c r="AH38" s="339"/>
      <c r="AI38" s="339"/>
      <c r="AJ38" s="339"/>
      <c r="AK38" s="339"/>
    </row>
    <row r="39" spans="1:37" s="2" customFormat="1" ht="152.25" customHeight="1" x14ac:dyDescent="0.25">
      <c r="A39" s="120"/>
      <c r="B39" s="353" t="s">
        <v>257</v>
      </c>
      <c r="C39" s="380" t="s">
        <v>258</v>
      </c>
      <c r="D39" s="121" t="s">
        <v>259</v>
      </c>
      <c r="E39" s="14" t="s">
        <v>36</v>
      </c>
      <c r="F39" s="14"/>
      <c r="G39" s="14"/>
      <c r="H39" s="121" t="s">
        <v>249</v>
      </c>
      <c r="I39" s="353" t="s">
        <v>250</v>
      </c>
      <c r="J39" s="25" t="s">
        <v>260</v>
      </c>
      <c r="K39" s="25"/>
      <c r="L39" s="25"/>
      <c r="M39" s="25"/>
      <c r="N39" s="27" t="s">
        <v>261</v>
      </c>
      <c r="O39" s="26" t="s">
        <v>262</v>
      </c>
      <c r="P39" s="19" t="s">
        <v>263</v>
      </c>
      <c r="Q39" s="14">
        <v>16</v>
      </c>
      <c r="R39" s="16">
        <v>90000</v>
      </c>
      <c r="S39" s="15" t="s">
        <v>36</v>
      </c>
      <c r="T39" s="14"/>
      <c r="U39" s="14" t="s">
        <v>39</v>
      </c>
      <c r="V39" s="16">
        <v>225000</v>
      </c>
      <c r="W39" s="22">
        <f t="shared" si="0"/>
        <v>450000</v>
      </c>
      <c r="X39" s="22">
        <f>(Q39*R39)+W39</f>
        <v>1890000</v>
      </c>
      <c r="Y39" s="115" t="s">
        <v>39</v>
      </c>
      <c r="Z39" s="115" t="s">
        <v>252</v>
      </c>
      <c r="AA39" s="29" t="s">
        <v>264</v>
      </c>
      <c r="AB39" s="279" t="s">
        <v>265</v>
      </c>
      <c r="AC39" s="354" t="s">
        <v>129</v>
      </c>
      <c r="AD39" s="120"/>
      <c r="AE39" s="120"/>
      <c r="AF39" s="120"/>
      <c r="AG39" s="120"/>
      <c r="AH39" s="120"/>
      <c r="AI39" s="120"/>
      <c r="AJ39" s="120"/>
      <c r="AK39" s="120"/>
    </row>
    <row r="40" spans="1:37" s="2" customFormat="1" ht="136.5" customHeight="1" thickBot="1" x14ac:dyDescent="0.3">
      <c r="A40" s="120"/>
      <c r="B40" s="11" t="s">
        <v>48</v>
      </c>
      <c r="C40" s="385" t="s">
        <v>81</v>
      </c>
      <c r="D40" s="120" t="s">
        <v>253</v>
      </c>
      <c r="E40" s="120"/>
      <c r="F40" s="120" t="s">
        <v>36</v>
      </c>
      <c r="G40" s="120"/>
      <c r="H40" s="353" t="s">
        <v>249</v>
      </c>
      <c r="I40" s="353" t="s">
        <v>250</v>
      </c>
      <c r="J40" s="354" t="s">
        <v>266</v>
      </c>
      <c r="K40" s="120"/>
      <c r="L40" s="120"/>
      <c r="M40" s="120"/>
      <c r="N40" s="354" t="s">
        <v>267</v>
      </c>
      <c r="O40" s="355" t="s">
        <v>197</v>
      </c>
      <c r="P40" s="355" t="s">
        <v>169</v>
      </c>
      <c r="Q40" s="354">
        <v>16</v>
      </c>
      <c r="R40" s="340">
        <v>100000</v>
      </c>
      <c r="S40" s="359" t="s">
        <v>36</v>
      </c>
      <c r="T40" s="354"/>
      <c r="U40" s="354" t="s">
        <v>39</v>
      </c>
      <c r="V40" s="340">
        <v>225000</v>
      </c>
      <c r="W40" s="342">
        <f t="shared" si="0"/>
        <v>450000</v>
      </c>
      <c r="X40" s="342">
        <f>(Q40*R40)+W40</f>
        <v>2050000</v>
      </c>
      <c r="Y40" s="354" t="s">
        <v>139</v>
      </c>
      <c r="Z40" s="354" t="s">
        <v>252</v>
      </c>
      <c r="AA40" s="29" t="s">
        <v>255</v>
      </c>
      <c r="AB40" s="355" t="s">
        <v>256</v>
      </c>
      <c r="AC40" s="355" t="s">
        <v>129</v>
      </c>
      <c r="AD40" s="339"/>
      <c r="AE40" s="339"/>
      <c r="AF40" s="339"/>
      <c r="AG40" s="339"/>
      <c r="AH40" s="339"/>
      <c r="AI40" s="339"/>
      <c r="AJ40" s="339"/>
      <c r="AK40" s="339"/>
    </row>
    <row r="41" spans="1:37" s="3" customFormat="1" ht="120" customHeight="1" thickBot="1" x14ac:dyDescent="0.3">
      <c r="A41" s="120"/>
      <c r="B41" s="97" t="s">
        <v>268</v>
      </c>
      <c r="C41" s="386" t="s">
        <v>75</v>
      </c>
      <c r="D41" s="98" t="s">
        <v>269</v>
      </c>
      <c r="E41" s="120" t="s">
        <v>36</v>
      </c>
      <c r="F41" s="120"/>
      <c r="G41" s="120"/>
      <c r="H41" s="353" t="s">
        <v>249</v>
      </c>
      <c r="I41" s="353" t="s">
        <v>250</v>
      </c>
      <c r="J41" s="354" t="s">
        <v>270</v>
      </c>
      <c r="K41" s="120"/>
      <c r="L41" s="120"/>
      <c r="M41" s="120"/>
      <c r="N41" s="354" t="s">
        <v>271</v>
      </c>
      <c r="O41" s="355" t="s">
        <v>170</v>
      </c>
      <c r="P41" s="355" t="s">
        <v>174</v>
      </c>
      <c r="Q41" s="354">
        <v>16</v>
      </c>
      <c r="R41" s="358">
        <v>90000</v>
      </c>
      <c r="S41" s="359" t="s">
        <v>36</v>
      </c>
      <c r="T41" s="354"/>
      <c r="U41" s="354" t="s">
        <v>47</v>
      </c>
      <c r="V41" s="340">
        <v>330000</v>
      </c>
      <c r="W41" s="342">
        <f>V41*2</f>
        <v>660000</v>
      </c>
      <c r="X41" s="342">
        <f>(Q41*R41)+W41</f>
        <v>2100000</v>
      </c>
      <c r="Y41" s="354" t="s">
        <v>39</v>
      </c>
      <c r="Z41" s="354" t="s">
        <v>252</v>
      </c>
      <c r="AA41" s="387" t="s">
        <v>272</v>
      </c>
      <c r="AB41" s="589" t="s">
        <v>140</v>
      </c>
      <c r="AC41" s="590"/>
      <c r="AD41" s="590"/>
      <c r="AE41" s="590"/>
      <c r="AF41" s="590"/>
      <c r="AG41" s="590"/>
      <c r="AH41" s="590"/>
      <c r="AI41" s="590"/>
      <c r="AJ41" s="590"/>
      <c r="AK41" s="591"/>
    </row>
    <row r="42" spans="1:37" s="3" customFormat="1" ht="141.75" customHeight="1" thickBot="1" x14ac:dyDescent="0.3">
      <c r="A42" s="14">
        <v>24</v>
      </c>
      <c r="B42" s="97" t="s">
        <v>273</v>
      </c>
      <c r="C42" s="388" t="s">
        <v>274</v>
      </c>
      <c r="D42" s="98" t="s">
        <v>275</v>
      </c>
      <c r="E42" s="14" t="s">
        <v>36</v>
      </c>
      <c r="F42" s="14"/>
      <c r="G42" s="14"/>
      <c r="H42" s="121" t="s">
        <v>249</v>
      </c>
      <c r="I42" s="24" t="s">
        <v>250</v>
      </c>
      <c r="J42" s="10" t="s">
        <v>276</v>
      </c>
      <c r="K42" s="25"/>
      <c r="L42" s="25"/>
      <c r="M42" s="25"/>
      <c r="N42" s="28" t="s">
        <v>277</v>
      </c>
      <c r="O42" s="26" t="s">
        <v>235</v>
      </c>
      <c r="P42" s="19" t="s">
        <v>210</v>
      </c>
      <c r="Q42" s="14">
        <v>16</v>
      </c>
      <c r="R42" s="16">
        <v>90000</v>
      </c>
      <c r="S42" s="15"/>
      <c r="T42" s="14" t="s">
        <v>36</v>
      </c>
      <c r="U42" s="14" t="s">
        <v>74</v>
      </c>
      <c r="V42" s="16">
        <v>0</v>
      </c>
      <c r="W42" s="22">
        <f t="shared" si="0"/>
        <v>0</v>
      </c>
      <c r="X42" s="22">
        <f>Q42*R42</f>
        <v>1440000</v>
      </c>
      <c r="Y42" s="115" t="s">
        <v>127</v>
      </c>
      <c r="Z42" s="115" t="s">
        <v>252</v>
      </c>
      <c r="AA42" s="172" t="s">
        <v>278</v>
      </c>
      <c r="AB42" s="541" t="s">
        <v>140</v>
      </c>
      <c r="AC42" s="542"/>
      <c r="AD42" s="542"/>
      <c r="AE42" s="542"/>
      <c r="AF42" s="542"/>
      <c r="AG42" s="542"/>
      <c r="AH42" s="542"/>
      <c r="AI42" s="542"/>
      <c r="AJ42" s="542"/>
      <c r="AK42" s="543"/>
    </row>
    <row r="43" spans="1:37" s="3" customFormat="1" ht="122.25" customHeight="1" thickBot="1" x14ac:dyDescent="0.3">
      <c r="A43" s="38">
        <v>25</v>
      </c>
      <c r="B43" s="97" t="s">
        <v>268</v>
      </c>
      <c r="C43" s="386" t="s">
        <v>75</v>
      </c>
      <c r="D43" s="98" t="s">
        <v>269</v>
      </c>
      <c r="E43" s="33" t="s">
        <v>36</v>
      </c>
      <c r="F43" s="33"/>
      <c r="G43" s="33"/>
      <c r="H43" s="121" t="s">
        <v>249</v>
      </c>
      <c r="I43" s="32" t="s">
        <v>250</v>
      </c>
      <c r="J43" s="42" t="s">
        <v>279</v>
      </c>
      <c r="K43" s="33"/>
      <c r="L43" s="33"/>
      <c r="M43" s="33"/>
      <c r="N43" s="42" t="s">
        <v>280</v>
      </c>
      <c r="O43" s="34" t="s">
        <v>175</v>
      </c>
      <c r="P43" s="34" t="s">
        <v>184</v>
      </c>
      <c r="Q43" s="33">
        <v>16</v>
      </c>
      <c r="R43" s="36">
        <v>90000</v>
      </c>
      <c r="S43" s="35" t="s">
        <v>36</v>
      </c>
      <c r="T43" s="38"/>
      <c r="U43" s="38" t="s">
        <v>47</v>
      </c>
      <c r="V43" s="37">
        <v>330000</v>
      </c>
      <c r="W43" s="39">
        <f t="shared" si="0"/>
        <v>660000</v>
      </c>
      <c r="X43" s="39">
        <f>(Q43*R43)+W43</f>
        <v>2100000</v>
      </c>
      <c r="Y43" s="115" t="s">
        <v>39</v>
      </c>
      <c r="Z43" s="115" t="s">
        <v>252</v>
      </c>
      <c r="AA43" s="387" t="s">
        <v>272</v>
      </c>
      <c r="AB43" s="541" t="s">
        <v>140</v>
      </c>
      <c r="AC43" s="542"/>
      <c r="AD43" s="542"/>
      <c r="AE43" s="542"/>
      <c r="AF43" s="542"/>
      <c r="AG43" s="542"/>
      <c r="AH43" s="542"/>
      <c r="AI43" s="542"/>
      <c r="AJ43" s="542"/>
      <c r="AK43" s="543"/>
    </row>
    <row r="44" spans="1:37" s="3" customFormat="1" ht="37.5" customHeight="1" x14ac:dyDescent="0.25">
      <c r="A44" s="618">
        <v>26</v>
      </c>
      <c r="B44" s="695" t="s">
        <v>442</v>
      </c>
      <c r="C44" s="696" t="s">
        <v>443</v>
      </c>
      <c r="D44" s="698" t="s">
        <v>444</v>
      </c>
      <c r="E44" s="618"/>
      <c r="F44" s="618" t="s">
        <v>36</v>
      </c>
      <c r="G44" s="618"/>
      <c r="H44" s="618" t="s">
        <v>249</v>
      </c>
      <c r="I44" s="618" t="s">
        <v>250</v>
      </c>
      <c r="J44" s="701" t="s">
        <v>281</v>
      </c>
      <c r="K44" s="13"/>
      <c r="L44" s="13"/>
      <c r="M44" s="13"/>
      <c r="N44" s="622" t="s">
        <v>282</v>
      </c>
      <c r="O44" s="631" t="s">
        <v>185</v>
      </c>
      <c r="P44" s="631" t="s">
        <v>181</v>
      </c>
      <c r="Q44" s="618">
        <v>16</v>
      </c>
      <c r="R44" s="557">
        <v>100000</v>
      </c>
      <c r="S44" s="620"/>
      <c r="T44" s="618" t="s">
        <v>36</v>
      </c>
      <c r="U44" s="618" t="s">
        <v>74</v>
      </c>
      <c r="V44" s="557">
        <v>0</v>
      </c>
      <c r="W44" s="554">
        <v>0</v>
      </c>
      <c r="X44" s="554">
        <f>R44*Q44</f>
        <v>1600000</v>
      </c>
      <c r="Y44" s="598" t="s">
        <v>127</v>
      </c>
      <c r="Z44" s="695" t="s">
        <v>252</v>
      </c>
      <c r="AA44" s="747" t="s">
        <v>445</v>
      </c>
      <c r="AB44" s="749" t="s">
        <v>140</v>
      </c>
      <c r="AC44" s="750"/>
      <c r="AD44" s="750"/>
      <c r="AE44" s="750"/>
      <c r="AF44" s="750"/>
      <c r="AG44" s="750"/>
      <c r="AH44" s="750"/>
      <c r="AI44" s="750"/>
      <c r="AJ44" s="750"/>
      <c r="AK44" s="751"/>
    </row>
    <row r="45" spans="1:37" s="3" customFormat="1" ht="33.75" customHeight="1" x14ac:dyDescent="0.25">
      <c r="A45" s="533"/>
      <c r="B45" s="673"/>
      <c r="C45" s="697"/>
      <c r="D45" s="699"/>
      <c r="E45" s="533"/>
      <c r="F45" s="533"/>
      <c r="G45" s="533"/>
      <c r="H45" s="533"/>
      <c r="I45" s="533"/>
      <c r="J45" s="702"/>
      <c r="K45" s="13"/>
      <c r="L45" s="13"/>
      <c r="M45" s="13"/>
      <c r="N45" s="623"/>
      <c r="O45" s="632"/>
      <c r="P45" s="632"/>
      <c r="Q45" s="533"/>
      <c r="R45" s="552"/>
      <c r="S45" s="613"/>
      <c r="T45" s="533"/>
      <c r="U45" s="533"/>
      <c r="V45" s="552"/>
      <c r="W45" s="555"/>
      <c r="X45" s="555"/>
      <c r="Y45" s="599"/>
      <c r="Z45" s="673"/>
      <c r="AA45" s="747"/>
      <c r="AB45" s="744"/>
      <c r="AC45" s="745"/>
      <c r="AD45" s="745"/>
      <c r="AE45" s="745"/>
      <c r="AF45" s="745"/>
      <c r="AG45" s="745"/>
      <c r="AH45" s="745"/>
      <c r="AI45" s="745"/>
      <c r="AJ45" s="745"/>
      <c r="AK45" s="752"/>
    </row>
    <row r="46" spans="1:37" s="3" customFormat="1" ht="33.75" customHeight="1" x14ac:dyDescent="0.25">
      <c r="A46" s="533"/>
      <c r="B46" s="673"/>
      <c r="C46" s="697"/>
      <c r="D46" s="699"/>
      <c r="E46" s="533"/>
      <c r="F46" s="533"/>
      <c r="G46" s="533"/>
      <c r="H46" s="533"/>
      <c r="I46" s="533"/>
      <c r="J46" s="702"/>
      <c r="K46" s="13"/>
      <c r="L46" s="13"/>
      <c r="M46" s="13"/>
      <c r="N46" s="623"/>
      <c r="O46" s="632"/>
      <c r="P46" s="632"/>
      <c r="Q46" s="533"/>
      <c r="R46" s="552"/>
      <c r="S46" s="613"/>
      <c r="T46" s="533"/>
      <c r="U46" s="533"/>
      <c r="V46" s="552"/>
      <c r="W46" s="555"/>
      <c r="X46" s="555"/>
      <c r="Y46" s="599"/>
      <c r="Z46" s="673"/>
      <c r="AA46" s="747"/>
      <c r="AB46" s="744"/>
      <c r="AC46" s="745"/>
      <c r="AD46" s="745"/>
      <c r="AE46" s="745"/>
      <c r="AF46" s="745"/>
      <c r="AG46" s="745"/>
      <c r="AH46" s="745"/>
      <c r="AI46" s="745"/>
      <c r="AJ46" s="745"/>
      <c r="AK46" s="752"/>
    </row>
    <row r="47" spans="1:37" s="3" customFormat="1" ht="55.5" customHeight="1" x14ac:dyDescent="0.25">
      <c r="A47" s="619"/>
      <c r="B47" s="673"/>
      <c r="C47" s="697"/>
      <c r="D47" s="699"/>
      <c r="E47" s="619"/>
      <c r="F47" s="619"/>
      <c r="G47" s="619"/>
      <c r="H47" s="619"/>
      <c r="I47" s="619"/>
      <c r="J47" s="703"/>
      <c r="K47" s="13"/>
      <c r="L47" s="13"/>
      <c r="M47" s="13"/>
      <c r="N47" s="624"/>
      <c r="O47" s="633"/>
      <c r="P47" s="633"/>
      <c r="Q47" s="619"/>
      <c r="R47" s="558"/>
      <c r="S47" s="621"/>
      <c r="T47" s="619"/>
      <c r="U47" s="619"/>
      <c r="V47" s="558"/>
      <c r="W47" s="556"/>
      <c r="X47" s="556"/>
      <c r="Y47" s="600"/>
      <c r="Z47" s="748"/>
      <c r="AA47" s="747"/>
      <c r="AB47" s="753"/>
      <c r="AC47" s="754"/>
      <c r="AD47" s="754"/>
      <c r="AE47" s="754"/>
      <c r="AF47" s="754"/>
      <c r="AG47" s="754"/>
      <c r="AH47" s="754"/>
      <c r="AI47" s="754"/>
      <c r="AJ47" s="754"/>
      <c r="AK47" s="755"/>
    </row>
    <row r="48" spans="1:37" s="3" customFormat="1" ht="133.5" customHeight="1" thickBot="1" x14ac:dyDescent="0.3">
      <c r="A48" s="694">
        <v>27</v>
      </c>
      <c r="B48" s="414" t="s">
        <v>201</v>
      </c>
      <c r="C48" s="415" t="s">
        <v>202</v>
      </c>
      <c r="D48" s="120" t="s">
        <v>203</v>
      </c>
      <c r="E48" s="121"/>
      <c r="F48" s="121" t="s">
        <v>36</v>
      </c>
      <c r="G48" s="121"/>
      <c r="H48" s="395" t="s">
        <v>120</v>
      </c>
      <c r="I48" s="395" t="s">
        <v>319</v>
      </c>
      <c r="J48" s="395" t="s">
        <v>321</v>
      </c>
      <c r="K48" s="121"/>
      <c r="L48" s="121"/>
      <c r="M48" s="121"/>
      <c r="N48" s="395" t="s">
        <v>322</v>
      </c>
      <c r="O48" s="394" t="s">
        <v>323</v>
      </c>
      <c r="P48" s="394" t="s">
        <v>324</v>
      </c>
      <c r="Q48" s="395">
        <v>16</v>
      </c>
      <c r="R48" s="416">
        <v>100000</v>
      </c>
      <c r="S48" s="420"/>
      <c r="T48" s="121" t="s">
        <v>36</v>
      </c>
      <c r="U48" s="121" t="s">
        <v>74</v>
      </c>
      <c r="V48" s="416">
        <v>0</v>
      </c>
      <c r="W48" s="417">
        <v>0</v>
      </c>
      <c r="X48" s="417">
        <f>R48*Q48</f>
        <v>1600000</v>
      </c>
      <c r="Y48" s="119" t="s">
        <v>127</v>
      </c>
      <c r="Z48" s="119" t="s">
        <v>252</v>
      </c>
      <c r="AA48" s="486"/>
      <c r="AB48" s="575" t="s">
        <v>140</v>
      </c>
      <c r="AC48" s="576"/>
      <c r="AD48" s="576"/>
      <c r="AE48" s="576"/>
      <c r="AF48" s="576"/>
      <c r="AG48" s="576"/>
      <c r="AH48" s="576"/>
      <c r="AI48" s="576"/>
      <c r="AJ48" s="576"/>
      <c r="AK48" s="577"/>
    </row>
    <row r="49" spans="1:37" s="3" customFormat="1" ht="161.25" customHeight="1" x14ac:dyDescent="0.25">
      <c r="A49" s="694"/>
      <c r="B49" s="116" t="s">
        <v>325</v>
      </c>
      <c r="C49" s="431" t="s">
        <v>326</v>
      </c>
      <c r="D49" s="432" t="s">
        <v>327</v>
      </c>
      <c r="E49" s="121"/>
      <c r="F49" s="121"/>
      <c r="G49" s="121" t="s">
        <v>36</v>
      </c>
      <c r="H49" s="121" t="s">
        <v>120</v>
      </c>
      <c r="I49" s="395" t="s">
        <v>319</v>
      </c>
      <c r="J49" s="395" t="s">
        <v>321</v>
      </c>
      <c r="K49" s="121"/>
      <c r="L49" s="121"/>
      <c r="M49" s="121"/>
      <c r="N49" s="393" t="s">
        <v>145</v>
      </c>
      <c r="O49" s="398" t="s">
        <v>146</v>
      </c>
      <c r="P49" s="398" t="s">
        <v>147</v>
      </c>
      <c r="Q49" s="393">
        <v>16</v>
      </c>
      <c r="R49" s="418">
        <v>120000</v>
      </c>
      <c r="S49" s="419" t="s">
        <v>36</v>
      </c>
      <c r="T49" s="136"/>
      <c r="U49" s="393" t="s">
        <v>78</v>
      </c>
      <c r="V49" s="416">
        <v>330000</v>
      </c>
      <c r="W49" s="417">
        <f>V49*2</f>
        <v>660000</v>
      </c>
      <c r="X49" s="417">
        <f>(R49*Q49)+W49</f>
        <v>2580000</v>
      </c>
      <c r="Y49" s="397" t="s">
        <v>127</v>
      </c>
      <c r="Z49" s="397" t="s">
        <v>252</v>
      </c>
      <c r="AA49" s="29" t="s">
        <v>328</v>
      </c>
      <c r="AB49" s="572" t="s">
        <v>140</v>
      </c>
      <c r="AC49" s="573"/>
      <c r="AD49" s="573"/>
      <c r="AE49" s="573"/>
      <c r="AF49" s="573"/>
      <c r="AG49" s="573"/>
      <c r="AH49" s="573"/>
      <c r="AI49" s="573"/>
      <c r="AJ49" s="573"/>
      <c r="AK49" s="574"/>
    </row>
    <row r="50" spans="1:37" s="3" customFormat="1" ht="130.5" customHeight="1" x14ac:dyDescent="0.25">
      <c r="A50" s="13">
        <v>28</v>
      </c>
      <c r="B50" s="286" t="s">
        <v>329</v>
      </c>
      <c r="C50" s="433" t="s">
        <v>330</v>
      </c>
      <c r="D50" s="434" t="s">
        <v>331</v>
      </c>
      <c r="E50" s="13"/>
      <c r="F50" s="13" t="s">
        <v>36</v>
      </c>
      <c r="G50" s="13"/>
      <c r="H50" s="13" t="s">
        <v>120</v>
      </c>
      <c r="I50" s="13" t="s">
        <v>319</v>
      </c>
      <c r="J50" s="11" t="s">
        <v>332</v>
      </c>
      <c r="K50" s="13"/>
      <c r="L50" s="13"/>
      <c r="M50" s="13"/>
      <c r="N50" s="12" t="s">
        <v>135</v>
      </c>
      <c r="O50" s="17" t="s">
        <v>136</v>
      </c>
      <c r="P50" s="17" t="s">
        <v>137</v>
      </c>
      <c r="Q50" s="13">
        <v>16</v>
      </c>
      <c r="R50" s="21">
        <v>100000</v>
      </c>
      <c r="S50" s="18" t="s">
        <v>36</v>
      </c>
      <c r="T50" s="13"/>
      <c r="U50" s="13" t="s">
        <v>333</v>
      </c>
      <c r="V50" s="21">
        <v>330000</v>
      </c>
      <c r="W50" s="20">
        <f>V50*2</f>
        <v>660000</v>
      </c>
      <c r="X50" s="20">
        <f>(R50*Q50)+W50</f>
        <v>2260000</v>
      </c>
      <c r="Y50" s="119" t="s">
        <v>139</v>
      </c>
      <c r="Z50" s="119" t="s">
        <v>252</v>
      </c>
      <c r="AA50" s="29" t="s">
        <v>334</v>
      </c>
      <c r="AB50" s="541" t="s">
        <v>140</v>
      </c>
      <c r="AC50" s="542"/>
      <c r="AD50" s="542"/>
      <c r="AE50" s="542"/>
      <c r="AF50" s="542"/>
      <c r="AG50" s="542"/>
      <c r="AH50" s="542"/>
      <c r="AI50" s="542"/>
      <c r="AJ50" s="542"/>
      <c r="AK50" s="543"/>
    </row>
    <row r="51" spans="1:37" ht="130.5" customHeight="1" x14ac:dyDescent="0.25">
      <c r="A51" s="237">
        <v>29</v>
      </c>
      <c r="B51" s="374" t="s">
        <v>192</v>
      </c>
      <c r="C51" s="415" t="s">
        <v>193</v>
      </c>
      <c r="D51" s="328" t="s">
        <v>194</v>
      </c>
      <c r="E51" s="237" t="s">
        <v>36</v>
      </c>
      <c r="F51" s="237"/>
      <c r="G51" s="237"/>
      <c r="H51" s="237" t="s">
        <v>120</v>
      </c>
      <c r="I51" s="237" t="s">
        <v>319</v>
      </c>
      <c r="J51" s="11" t="s">
        <v>335</v>
      </c>
      <c r="K51" s="237"/>
      <c r="L51" s="237"/>
      <c r="M51" s="237"/>
      <c r="N51" s="12" t="s">
        <v>156</v>
      </c>
      <c r="O51" s="242" t="s">
        <v>157</v>
      </c>
      <c r="P51" s="242" t="s">
        <v>158</v>
      </c>
      <c r="Q51" s="237">
        <v>16</v>
      </c>
      <c r="R51" s="238">
        <v>90000</v>
      </c>
      <c r="S51" s="18"/>
      <c r="T51" s="237" t="s">
        <v>36</v>
      </c>
      <c r="U51" s="237" t="s">
        <v>74</v>
      </c>
      <c r="V51" s="238">
        <v>0</v>
      </c>
      <c r="W51" s="239">
        <v>0</v>
      </c>
      <c r="X51" s="239">
        <f>R51*Q51</f>
        <v>1440000</v>
      </c>
      <c r="Y51" s="119" t="s">
        <v>127</v>
      </c>
      <c r="Z51" s="119" t="s">
        <v>252</v>
      </c>
      <c r="AA51" s="422" t="s">
        <v>198</v>
      </c>
      <c r="AB51" s="578" t="s">
        <v>140</v>
      </c>
      <c r="AC51" s="579"/>
      <c r="AD51" s="579"/>
      <c r="AE51" s="579"/>
      <c r="AF51" s="579"/>
      <c r="AG51" s="579"/>
      <c r="AH51" s="579"/>
      <c r="AI51" s="579"/>
      <c r="AJ51" s="579"/>
      <c r="AK51" s="580"/>
    </row>
    <row r="52" spans="1:37" ht="153" customHeight="1" x14ac:dyDescent="0.25">
      <c r="A52" s="237">
        <v>30</v>
      </c>
      <c r="B52" s="116" t="s">
        <v>325</v>
      </c>
      <c r="C52" s="431" t="s">
        <v>326</v>
      </c>
      <c r="D52" s="421" t="s">
        <v>327</v>
      </c>
      <c r="E52" s="121"/>
      <c r="F52" s="121"/>
      <c r="G52" s="121" t="s">
        <v>36</v>
      </c>
      <c r="H52" s="121" t="s">
        <v>120</v>
      </c>
      <c r="I52" s="413" t="s">
        <v>319</v>
      </c>
      <c r="J52" s="11" t="s">
        <v>336</v>
      </c>
      <c r="K52" s="237"/>
      <c r="L52" s="237"/>
      <c r="M52" s="237"/>
      <c r="N52" s="12" t="s">
        <v>261</v>
      </c>
      <c r="O52" s="242" t="s">
        <v>262</v>
      </c>
      <c r="P52" s="242" t="s">
        <v>263</v>
      </c>
      <c r="Q52" s="237">
        <v>16</v>
      </c>
      <c r="R52" s="238">
        <v>120000</v>
      </c>
      <c r="S52" s="18" t="s">
        <v>36</v>
      </c>
      <c r="T52" s="237"/>
      <c r="U52" s="237" t="s">
        <v>78</v>
      </c>
      <c r="V52" s="238">
        <v>330000</v>
      </c>
      <c r="W52" s="239">
        <f>V52*2</f>
        <v>660000</v>
      </c>
      <c r="X52" s="239">
        <f>(R52*Q52)+W52</f>
        <v>2580000</v>
      </c>
      <c r="Y52" s="23"/>
      <c r="Z52" s="236"/>
      <c r="AA52" s="423"/>
      <c r="AB52" s="424"/>
      <c r="AC52" s="395"/>
      <c r="AD52" s="121"/>
      <c r="AE52" s="121"/>
      <c r="AF52" s="121"/>
      <c r="AG52" s="121"/>
      <c r="AH52" s="121"/>
      <c r="AI52" s="121"/>
      <c r="AJ52" s="121"/>
      <c r="AK52" s="121"/>
    </row>
    <row r="53" spans="1:37" ht="81.75" customHeight="1" x14ac:dyDescent="0.25">
      <c r="A53" s="237">
        <v>31</v>
      </c>
      <c r="B53" s="119" t="s">
        <v>337</v>
      </c>
      <c r="C53" s="415" t="s">
        <v>338</v>
      </c>
      <c r="D53" s="413" t="s">
        <v>339</v>
      </c>
      <c r="E53" s="413" t="s">
        <v>36</v>
      </c>
      <c r="F53" s="413"/>
      <c r="G53" s="413"/>
      <c r="H53" s="412" t="s">
        <v>120</v>
      </c>
      <c r="I53" s="237" t="s">
        <v>319</v>
      </c>
      <c r="J53" s="11" t="s">
        <v>340</v>
      </c>
      <c r="K53" s="237"/>
      <c r="L53" s="237"/>
      <c r="M53" s="237"/>
      <c r="N53" s="12" t="s">
        <v>341</v>
      </c>
      <c r="O53" s="242" t="s">
        <v>175</v>
      </c>
      <c r="P53" s="242" t="s">
        <v>181</v>
      </c>
      <c r="Q53" s="237">
        <v>32</v>
      </c>
      <c r="R53" s="238">
        <v>90000</v>
      </c>
      <c r="S53" s="18" t="s">
        <v>36</v>
      </c>
      <c r="T53" s="237"/>
      <c r="U53" s="237" t="s">
        <v>39</v>
      </c>
      <c r="V53" s="238">
        <v>225000</v>
      </c>
      <c r="W53" s="239">
        <f>V53*4</f>
        <v>900000</v>
      </c>
      <c r="X53" s="239">
        <f>(R53*Q53)+W53</f>
        <v>3780000</v>
      </c>
      <c r="Y53" s="119" t="s">
        <v>127</v>
      </c>
      <c r="Z53" s="119" t="s">
        <v>252</v>
      </c>
      <c r="AA53" s="344" t="s">
        <v>342</v>
      </c>
      <c r="AB53" s="435" t="s">
        <v>343</v>
      </c>
      <c r="AC53" s="413" t="s">
        <v>129</v>
      </c>
      <c r="AD53" s="121"/>
      <c r="AE53" s="121"/>
      <c r="AF53" s="121"/>
      <c r="AG53" s="121"/>
      <c r="AH53" s="121"/>
      <c r="AI53" s="121"/>
      <c r="AJ53" s="121"/>
      <c r="AK53" s="121"/>
    </row>
    <row r="54" spans="1:37" ht="99.75" customHeight="1" x14ac:dyDescent="0.25">
      <c r="A54" s="240">
        <v>32</v>
      </c>
      <c r="B54" s="295" t="s">
        <v>352</v>
      </c>
      <c r="C54" s="443" t="s">
        <v>353</v>
      </c>
      <c r="D54" s="498" t="s">
        <v>354</v>
      </c>
      <c r="E54" s="299"/>
      <c r="F54" s="299" t="s">
        <v>36</v>
      </c>
      <c r="G54" s="298"/>
      <c r="H54" s="299" t="s">
        <v>355</v>
      </c>
      <c r="I54" s="240" t="s">
        <v>356</v>
      </c>
      <c r="J54" s="263" t="s">
        <v>357</v>
      </c>
      <c r="K54" s="237"/>
      <c r="L54" s="237"/>
      <c r="M54" s="237"/>
      <c r="N54" s="12" t="s">
        <v>322</v>
      </c>
      <c r="O54" s="242" t="s">
        <v>323</v>
      </c>
      <c r="P54" s="242" t="s">
        <v>324</v>
      </c>
      <c r="Q54" s="237">
        <v>16</v>
      </c>
      <c r="R54" s="238">
        <v>100000</v>
      </c>
      <c r="S54" s="18"/>
      <c r="T54" s="237" t="s">
        <v>36</v>
      </c>
      <c r="U54" s="237" t="s">
        <v>74</v>
      </c>
      <c r="V54" s="238">
        <v>0</v>
      </c>
      <c r="W54" s="239">
        <v>0</v>
      </c>
      <c r="X54" s="239">
        <f>R54*Q54</f>
        <v>1600000</v>
      </c>
      <c r="Y54" s="119" t="s">
        <v>127</v>
      </c>
      <c r="Z54" s="119" t="s">
        <v>252</v>
      </c>
      <c r="AA54" s="344"/>
      <c r="AB54" s="572" t="s">
        <v>140</v>
      </c>
      <c r="AC54" s="573"/>
      <c r="AD54" s="573"/>
      <c r="AE54" s="573"/>
      <c r="AF54" s="573"/>
      <c r="AG54" s="573"/>
      <c r="AH54" s="573"/>
      <c r="AI54" s="573"/>
      <c r="AJ54" s="573"/>
      <c r="AK54" s="574"/>
    </row>
    <row r="55" spans="1:37" ht="99.75" customHeight="1" x14ac:dyDescent="0.25">
      <c r="A55" s="492"/>
      <c r="B55" s="116" t="s">
        <v>368</v>
      </c>
      <c r="C55" s="443" t="s">
        <v>369</v>
      </c>
      <c r="D55" s="445" t="s">
        <v>370</v>
      </c>
      <c r="E55" s="300" t="s">
        <v>36</v>
      </c>
      <c r="F55" s="294"/>
      <c r="G55" s="294"/>
      <c r="H55" s="448" t="s">
        <v>355</v>
      </c>
      <c r="I55" s="446" t="s">
        <v>356</v>
      </c>
      <c r="J55" s="447" t="s">
        <v>371</v>
      </c>
      <c r="K55" s="429"/>
      <c r="L55" s="429"/>
      <c r="M55" s="429"/>
      <c r="N55" s="12" t="s">
        <v>470</v>
      </c>
      <c r="O55" s="254" t="s">
        <v>146</v>
      </c>
      <c r="P55" s="254" t="s">
        <v>158</v>
      </c>
      <c r="Q55" s="253">
        <v>32</v>
      </c>
      <c r="R55" s="255">
        <v>90000</v>
      </c>
      <c r="S55" s="18" t="s">
        <v>36</v>
      </c>
      <c r="T55" s="253"/>
      <c r="U55" s="253" t="s">
        <v>333</v>
      </c>
      <c r="V55" s="255">
        <v>330000</v>
      </c>
      <c r="W55" s="256">
        <f>V55*4</f>
        <v>1320000</v>
      </c>
      <c r="X55" s="256">
        <f>(R55*Q55)+W55</f>
        <v>4200000</v>
      </c>
      <c r="Y55" s="119" t="s">
        <v>127</v>
      </c>
      <c r="Z55" s="119" t="s">
        <v>367</v>
      </c>
      <c r="AA55" s="449" t="s">
        <v>372</v>
      </c>
      <c r="AB55" s="728" t="s">
        <v>140</v>
      </c>
      <c r="AC55" s="729"/>
      <c r="AD55" s="729"/>
      <c r="AE55" s="729"/>
      <c r="AF55" s="729"/>
      <c r="AG55" s="729"/>
      <c r="AH55" s="729"/>
      <c r="AI55" s="729"/>
      <c r="AJ55" s="729"/>
      <c r="AK55" s="730"/>
    </row>
    <row r="56" spans="1:37" ht="127.5" customHeight="1" x14ac:dyDescent="0.25">
      <c r="A56" s="492"/>
      <c r="B56" s="116" t="s">
        <v>363</v>
      </c>
      <c r="C56" s="443" t="s">
        <v>364</v>
      </c>
      <c r="D56" s="297" t="s">
        <v>365</v>
      </c>
      <c r="E56" s="294"/>
      <c r="F56" s="300" t="s">
        <v>36</v>
      </c>
      <c r="G56" s="294"/>
      <c r="H56" s="299" t="s">
        <v>355</v>
      </c>
      <c r="I56" s="252" t="s">
        <v>356</v>
      </c>
      <c r="J56" s="11" t="s">
        <v>366</v>
      </c>
      <c r="K56" s="253"/>
      <c r="L56" s="253"/>
      <c r="M56" s="253"/>
      <c r="N56" s="12" t="s">
        <v>471</v>
      </c>
      <c r="O56" s="254" t="s">
        <v>147</v>
      </c>
      <c r="P56" s="254" t="s">
        <v>157</v>
      </c>
      <c r="Q56" s="253">
        <v>16</v>
      </c>
      <c r="R56" s="255">
        <v>100000</v>
      </c>
      <c r="S56" s="18" t="s">
        <v>36</v>
      </c>
      <c r="T56" s="253"/>
      <c r="U56" s="253" t="s">
        <v>39</v>
      </c>
      <c r="V56" s="255">
        <v>225000</v>
      </c>
      <c r="W56" s="256">
        <f>V56*2</f>
        <v>450000</v>
      </c>
      <c r="X56" s="256">
        <f>(R56*Q56)+W56</f>
        <v>2050000</v>
      </c>
      <c r="Y56" s="119" t="s">
        <v>39</v>
      </c>
      <c r="Z56" s="119" t="s">
        <v>367</v>
      </c>
      <c r="AA56" s="444">
        <v>47322185</v>
      </c>
      <c r="AB56" s="270" t="s">
        <v>465</v>
      </c>
      <c r="AC56" s="11" t="s">
        <v>129</v>
      </c>
      <c r="AD56" s="269"/>
      <c r="AE56" s="269"/>
      <c r="AF56" s="269"/>
      <c r="AG56" s="269"/>
      <c r="AH56" s="269"/>
      <c r="AI56" s="269"/>
      <c r="AJ56" s="269"/>
      <c r="AK56" s="269"/>
    </row>
    <row r="57" spans="1:37" ht="105" customHeight="1" x14ac:dyDescent="0.25">
      <c r="A57" s="237">
        <v>33</v>
      </c>
      <c r="B57" s="295" t="s">
        <v>358</v>
      </c>
      <c r="C57" s="443" t="s">
        <v>359</v>
      </c>
      <c r="D57" s="297" t="s">
        <v>360</v>
      </c>
      <c r="E57" s="300" t="s">
        <v>36</v>
      </c>
      <c r="F57" s="294"/>
      <c r="G57" s="294"/>
      <c r="H57" s="299" t="s">
        <v>355</v>
      </c>
      <c r="I57" s="493" t="s">
        <v>356</v>
      </c>
      <c r="J57" s="11" t="s">
        <v>361</v>
      </c>
      <c r="K57" s="237"/>
      <c r="L57" s="237"/>
      <c r="M57" s="237"/>
      <c r="N57" s="12" t="s">
        <v>261</v>
      </c>
      <c r="O57" s="242" t="s">
        <v>262</v>
      </c>
      <c r="P57" s="242" t="s">
        <v>263</v>
      </c>
      <c r="Q57" s="237">
        <v>16</v>
      </c>
      <c r="R57" s="238">
        <v>90000</v>
      </c>
      <c r="S57" s="18"/>
      <c r="T57" s="237" t="s">
        <v>36</v>
      </c>
      <c r="U57" s="237" t="s">
        <v>74</v>
      </c>
      <c r="V57" s="238">
        <v>0</v>
      </c>
      <c r="W57" s="239">
        <v>0</v>
      </c>
      <c r="X57" s="239">
        <f>R57*Q57</f>
        <v>1440000</v>
      </c>
      <c r="Y57" s="119" t="s">
        <v>127</v>
      </c>
      <c r="Z57" s="119" t="s">
        <v>252</v>
      </c>
      <c r="AA57" s="344" t="s">
        <v>362</v>
      </c>
      <c r="AB57" s="728" t="s">
        <v>140</v>
      </c>
      <c r="AC57" s="729"/>
      <c r="AD57" s="729"/>
      <c r="AE57" s="729"/>
      <c r="AF57" s="729"/>
      <c r="AG57" s="729"/>
      <c r="AH57" s="729"/>
      <c r="AI57" s="729"/>
      <c r="AJ57" s="729"/>
      <c r="AK57" s="730"/>
    </row>
    <row r="58" spans="1:37" ht="105" customHeight="1" x14ac:dyDescent="0.25">
      <c r="A58" s="510"/>
      <c r="B58" s="116" t="s">
        <v>374</v>
      </c>
      <c r="C58" s="443" t="s">
        <v>375</v>
      </c>
      <c r="D58" s="450" t="s">
        <v>376</v>
      </c>
      <c r="E58" s="300" t="s">
        <v>36</v>
      </c>
      <c r="F58" s="300"/>
      <c r="G58" s="294"/>
      <c r="H58" s="299" t="s">
        <v>355</v>
      </c>
      <c r="I58" s="271" t="s">
        <v>356</v>
      </c>
      <c r="J58" s="11" t="s">
        <v>377</v>
      </c>
      <c r="K58" s="253"/>
      <c r="L58" s="253"/>
      <c r="M58" s="253"/>
      <c r="N58" s="12" t="s">
        <v>173</v>
      </c>
      <c r="O58" s="254" t="s">
        <v>174</v>
      </c>
      <c r="P58" s="254" t="s">
        <v>175</v>
      </c>
      <c r="Q58" s="253">
        <v>32</v>
      </c>
      <c r="R58" s="255">
        <v>90000</v>
      </c>
      <c r="S58" s="18" t="s">
        <v>36</v>
      </c>
      <c r="T58" s="253"/>
      <c r="U58" s="253" t="s">
        <v>39</v>
      </c>
      <c r="V58" s="255">
        <v>225000</v>
      </c>
      <c r="W58" s="256">
        <f>V58*4</f>
        <v>900000</v>
      </c>
      <c r="X58" s="256">
        <f>(R58*Q58)+W58</f>
        <v>3780000</v>
      </c>
      <c r="Y58" s="119" t="s">
        <v>127</v>
      </c>
      <c r="Z58" s="119" t="s">
        <v>252</v>
      </c>
      <c r="AA58" s="344" t="s">
        <v>378</v>
      </c>
      <c r="AB58" s="269" t="s">
        <v>379</v>
      </c>
      <c r="AC58" s="11" t="s">
        <v>129</v>
      </c>
      <c r="AD58" s="269"/>
      <c r="AE58" s="269"/>
      <c r="AF58" s="269"/>
      <c r="AG58" s="269"/>
      <c r="AH58" s="269"/>
      <c r="AI58" s="269"/>
      <c r="AJ58" s="269"/>
      <c r="AK58" s="269"/>
    </row>
    <row r="59" spans="1:37" ht="105" customHeight="1" thickBot="1" x14ac:dyDescent="0.3">
      <c r="A59" s="253">
        <v>36</v>
      </c>
      <c r="B59" s="507" t="s">
        <v>472</v>
      </c>
      <c r="C59" s="443" t="s">
        <v>473</v>
      </c>
      <c r="D59" s="445" t="s">
        <v>474</v>
      </c>
      <c r="E59" s="294"/>
      <c r="F59" s="300" t="s">
        <v>36</v>
      </c>
      <c r="G59" s="294"/>
      <c r="H59" s="299" t="s">
        <v>355</v>
      </c>
      <c r="I59" s="429" t="s">
        <v>356</v>
      </c>
      <c r="J59" s="11" t="s">
        <v>373</v>
      </c>
      <c r="K59" s="429"/>
      <c r="L59" s="429"/>
      <c r="M59" s="429"/>
      <c r="N59" s="514" t="s">
        <v>477</v>
      </c>
      <c r="O59" s="514" t="s">
        <v>184</v>
      </c>
      <c r="P59" s="514" t="s">
        <v>182</v>
      </c>
      <c r="Q59" s="253">
        <v>32</v>
      </c>
      <c r="R59" s="255">
        <v>100000</v>
      </c>
      <c r="S59" s="18" t="s">
        <v>36</v>
      </c>
      <c r="T59" s="253"/>
      <c r="U59" s="253" t="s">
        <v>39</v>
      </c>
      <c r="V59" s="255">
        <v>225000</v>
      </c>
      <c r="W59" s="256">
        <f>V59*4</f>
        <v>900000</v>
      </c>
      <c r="X59" s="256">
        <f>(R59*Q59)+W59</f>
        <v>4100000</v>
      </c>
      <c r="Y59" s="295" t="s">
        <v>127</v>
      </c>
      <c r="Z59" s="295" t="s">
        <v>128</v>
      </c>
      <c r="AA59" s="321">
        <v>9300207827</v>
      </c>
      <c r="AB59" s="508" t="s">
        <v>475</v>
      </c>
      <c r="AC59" s="11" t="s">
        <v>129</v>
      </c>
      <c r="AD59" s="269"/>
      <c r="AE59" s="269"/>
      <c r="AF59" s="269"/>
      <c r="AG59" s="269"/>
      <c r="AH59" s="269"/>
      <c r="AI59" s="269"/>
      <c r="AJ59" s="269"/>
      <c r="AK59" s="269"/>
    </row>
    <row r="60" spans="1:37" ht="111" customHeight="1" thickBot="1" x14ac:dyDescent="0.3">
      <c r="A60" s="237">
        <v>38</v>
      </c>
      <c r="B60" s="262" t="s">
        <v>388</v>
      </c>
      <c r="C60" s="455" t="s">
        <v>389</v>
      </c>
      <c r="D60" s="432" t="s">
        <v>390</v>
      </c>
      <c r="E60" s="429"/>
      <c r="F60" s="429" t="s">
        <v>36</v>
      </c>
      <c r="G60" s="427"/>
      <c r="H60" s="121" t="s">
        <v>189</v>
      </c>
      <c r="I60" s="427" t="s">
        <v>391</v>
      </c>
      <c r="J60" s="263" t="s">
        <v>422</v>
      </c>
      <c r="K60" s="427"/>
      <c r="L60" s="427"/>
      <c r="M60" s="427"/>
      <c r="N60" s="457" t="s">
        <v>322</v>
      </c>
      <c r="O60" s="242" t="s">
        <v>323</v>
      </c>
      <c r="P60" s="242" t="s">
        <v>324</v>
      </c>
      <c r="Q60" s="237">
        <v>16</v>
      </c>
      <c r="R60" s="238">
        <v>100000</v>
      </c>
      <c r="S60" s="18"/>
      <c r="T60" s="237" t="s">
        <v>36</v>
      </c>
      <c r="U60" s="237" t="s">
        <v>74</v>
      </c>
      <c r="V60" s="238">
        <v>0</v>
      </c>
      <c r="W60" s="239">
        <v>0</v>
      </c>
      <c r="X60" s="239">
        <f>R60*Q60</f>
        <v>1600000</v>
      </c>
      <c r="Y60" s="119" t="s">
        <v>127</v>
      </c>
      <c r="Z60" s="119" t="s">
        <v>252</v>
      </c>
      <c r="AA60" s="261"/>
      <c r="AB60" s="572" t="s">
        <v>140</v>
      </c>
      <c r="AC60" s="573"/>
      <c r="AD60" s="573"/>
      <c r="AE60" s="573"/>
      <c r="AF60" s="573"/>
      <c r="AG60" s="573"/>
      <c r="AH60" s="573"/>
      <c r="AI60" s="573"/>
      <c r="AJ60" s="573"/>
      <c r="AK60" s="574"/>
    </row>
    <row r="61" spans="1:37" ht="89.25" customHeight="1" thickBot="1" x14ac:dyDescent="0.3">
      <c r="A61" s="274">
        <v>39</v>
      </c>
      <c r="B61" s="116" t="s">
        <v>186</v>
      </c>
      <c r="C61" s="456" t="s">
        <v>187</v>
      </c>
      <c r="D61" s="98" t="s">
        <v>188</v>
      </c>
      <c r="E61" s="120"/>
      <c r="F61" s="120" t="s">
        <v>36</v>
      </c>
      <c r="G61" s="120"/>
      <c r="H61" s="136" t="s">
        <v>189</v>
      </c>
      <c r="I61" s="429" t="s">
        <v>391</v>
      </c>
      <c r="J61" s="11" t="s">
        <v>392</v>
      </c>
      <c r="K61" s="429"/>
      <c r="L61" s="429"/>
      <c r="M61" s="429"/>
      <c r="N61" s="12" t="s">
        <v>393</v>
      </c>
      <c r="O61" s="277" t="s">
        <v>124</v>
      </c>
      <c r="P61" s="277" t="s">
        <v>147</v>
      </c>
      <c r="Q61" s="274">
        <v>32</v>
      </c>
      <c r="R61" s="275">
        <v>100000</v>
      </c>
      <c r="S61" s="18" t="s">
        <v>36</v>
      </c>
      <c r="T61" s="274"/>
      <c r="U61" s="274" t="s">
        <v>79</v>
      </c>
      <c r="V61" s="275">
        <v>330000</v>
      </c>
      <c r="W61" s="276">
        <f>V61*4</f>
        <v>1320000</v>
      </c>
      <c r="X61" s="276">
        <f>(R61*Q61)+W61</f>
        <v>4520000</v>
      </c>
      <c r="Y61" s="119" t="s">
        <v>127</v>
      </c>
      <c r="Z61" s="119" t="s">
        <v>252</v>
      </c>
      <c r="AA61" s="422" t="s">
        <v>191</v>
      </c>
      <c r="AB61" s="572" t="s">
        <v>140</v>
      </c>
      <c r="AC61" s="573"/>
      <c r="AD61" s="573"/>
      <c r="AE61" s="573"/>
      <c r="AF61" s="573"/>
      <c r="AG61" s="573"/>
      <c r="AH61" s="573"/>
      <c r="AI61" s="573"/>
      <c r="AJ61" s="573"/>
      <c r="AK61" s="574"/>
    </row>
    <row r="62" spans="1:37" ht="114.75" customHeight="1" x14ac:dyDescent="0.25">
      <c r="A62" s="274">
        <v>40</v>
      </c>
      <c r="B62" s="264" t="s">
        <v>394</v>
      </c>
      <c r="C62" s="430" t="s">
        <v>395</v>
      </c>
      <c r="D62" s="121" t="s">
        <v>396</v>
      </c>
      <c r="E62" s="121" t="s">
        <v>36</v>
      </c>
      <c r="F62" s="121"/>
      <c r="G62" s="121"/>
      <c r="H62" s="429" t="s">
        <v>189</v>
      </c>
      <c r="I62" s="441" t="s">
        <v>391</v>
      </c>
      <c r="J62" s="285" t="s">
        <v>397</v>
      </c>
      <c r="K62" s="428"/>
      <c r="L62" s="428"/>
      <c r="M62" s="428"/>
      <c r="N62" s="458" t="s">
        <v>135</v>
      </c>
      <c r="O62" s="277" t="s">
        <v>136</v>
      </c>
      <c r="P62" s="277" t="s">
        <v>137</v>
      </c>
      <c r="Q62" s="274">
        <v>16</v>
      </c>
      <c r="R62" s="275">
        <v>90000</v>
      </c>
      <c r="S62" s="18" t="s">
        <v>36</v>
      </c>
      <c r="T62" s="274"/>
      <c r="U62" s="274" t="s">
        <v>39</v>
      </c>
      <c r="V62" s="275">
        <v>225000</v>
      </c>
      <c r="W62" s="276">
        <f>V62*2</f>
        <v>450000</v>
      </c>
      <c r="X62" s="276">
        <f>(R62*Q62)+W62</f>
        <v>1890000</v>
      </c>
      <c r="Y62" s="119" t="s">
        <v>127</v>
      </c>
      <c r="Z62" s="119" t="s">
        <v>252</v>
      </c>
      <c r="AA62" s="321" t="s">
        <v>398</v>
      </c>
      <c r="AB62" s="429" t="s">
        <v>399</v>
      </c>
      <c r="AC62" s="429" t="s">
        <v>129</v>
      </c>
      <c r="AD62" s="121"/>
      <c r="AE62" s="121"/>
      <c r="AF62" s="121"/>
      <c r="AG62" s="121"/>
      <c r="AH62" s="121"/>
      <c r="AI62" s="121"/>
      <c r="AJ62" s="121"/>
      <c r="AK62" s="121"/>
    </row>
    <row r="63" spans="1:37" ht="156" customHeight="1" x14ac:dyDescent="0.25">
      <c r="A63" s="274">
        <v>41</v>
      </c>
      <c r="B63" s="119" t="s">
        <v>400</v>
      </c>
      <c r="C63" s="455" t="s">
        <v>402</v>
      </c>
      <c r="D63" s="440" t="s">
        <v>401</v>
      </c>
      <c r="E63" s="438"/>
      <c r="F63" s="438" t="s">
        <v>36</v>
      </c>
      <c r="G63" s="438"/>
      <c r="H63" s="438" t="s">
        <v>189</v>
      </c>
      <c r="I63" s="438" t="s">
        <v>391</v>
      </c>
      <c r="J63" s="11" t="s">
        <v>403</v>
      </c>
      <c r="K63" s="274"/>
      <c r="L63" s="274"/>
      <c r="M63" s="274"/>
      <c r="N63" s="12" t="s">
        <v>404</v>
      </c>
      <c r="O63" s="277" t="s">
        <v>197</v>
      </c>
      <c r="P63" s="277" t="s">
        <v>174</v>
      </c>
      <c r="Q63" s="274">
        <v>32</v>
      </c>
      <c r="R63" s="275">
        <v>100000</v>
      </c>
      <c r="S63" s="18" t="s">
        <v>36</v>
      </c>
      <c r="T63" s="274"/>
      <c r="U63" s="274" t="s">
        <v>405</v>
      </c>
      <c r="V63" s="275">
        <v>330000</v>
      </c>
      <c r="W63" s="276">
        <f>V63*4</f>
        <v>1320000</v>
      </c>
      <c r="X63" s="276">
        <f>(R63*Q63)+W63</f>
        <v>4520000</v>
      </c>
      <c r="Y63" s="278" t="s">
        <v>127</v>
      </c>
      <c r="Z63" s="278" t="s">
        <v>252</v>
      </c>
      <c r="AA63" s="344" t="s">
        <v>406</v>
      </c>
      <c r="AB63" s="572" t="s">
        <v>140</v>
      </c>
      <c r="AC63" s="573"/>
      <c r="AD63" s="573"/>
      <c r="AE63" s="573"/>
      <c r="AF63" s="573"/>
      <c r="AG63" s="573"/>
      <c r="AH63" s="573"/>
      <c r="AI63" s="573"/>
      <c r="AJ63" s="573"/>
      <c r="AK63" s="574"/>
    </row>
    <row r="64" spans="1:37" ht="122.25" customHeight="1" thickBot="1" x14ac:dyDescent="0.3">
      <c r="A64" s="274">
        <v>42</v>
      </c>
      <c r="B64" s="116" t="s">
        <v>407</v>
      </c>
      <c r="C64" s="455" t="s">
        <v>408</v>
      </c>
      <c r="D64" s="460" t="s">
        <v>409</v>
      </c>
      <c r="E64" s="441"/>
      <c r="F64" s="441"/>
      <c r="G64" s="441" t="s">
        <v>36</v>
      </c>
      <c r="H64" s="136" t="s">
        <v>189</v>
      </c>
      <c r="I64" s="441" t="s">
        <v>391</v>
      </c>
      <c r="J64" s="11" t="s">
        <v>410</v>
      </c>
      <c r="K64" s="274"/>
      <c r="L64" s="274"/>
      <c r="M64" s="274"/>
      <c r="N64" s="12" t="s">
        <v>411</v>
      </c>
      <c r="O64" s="277" t="s">
        <v>235</v>
      </c>
      <c r="P64" s="277" t="s">
        <v>184</v>
      </c>
      <c r="Q64" s="274">
        <v>32</v>
      </c>
      <c r="R64" s="275">
        <v>120000</v>
      </c>
      <c r="S64" s="18" t="s">
        <v>36</v>
      </c>
      <c r="T64" s="274"/>
      <c r="U64" s="274" t="s">
        <v>78</v>
      </c>
      <c r="V64" s="275">
        <v>330000</v>
      </c>
      <c r="W64" s="276">
        <f>V64*4</f>
        <v>1320000</v>
      </c>
      <c r="X64" s="276">
        <f>(R64*Q64)+W64</f>
        <v>5160000</v>
      </c>
      <c r="Y64" s="119" t="s">
        <v>413</v>
      </c>
      <c r="Z64" s="119" t="s">
        <v>252</v>
      </c>
      <c r="AA64" s="344" t="s">
        <v>412</v>
      </c>
      <c r="AB64" s="572" t="s">
        <v>140</v>
      </c>
      <c r="AC64" s="573"/>
      <c r="AD64" s="573"/>
      <c r="AE64" s="573"/>
      <c r="AF64" s="573"/>
      <c r="AG64" s="573"/>
      <c r="AH64" s="573"/>
      <c r="AI64" s="573"/>
      <c r="AJ64" s="573"/>
      <c r="AK64" s="574"/>
    </row>
    <row r="65" spans="1:37" ht="164.25" customHeight="1" thickBot="1" x14ac:dyDescent="0.3">
      <c r="A65" s="274">
        <v>43</v>
      </c>
      <c r="B65" s="262" t="s">
        <v>388</v>
      </c>
      <c r="C65" s="466" t="s">
        <v>389</v>
      </c>
      <c r="D65" s="432" t="s">
        <v>390</v>
      </c>
      <c r="E65" s="441"/>
      <c r="F65" s="441" t="s">
        <v>36</v>
      </c>
      <c r="G65" s="436"/>
      <c r="H65" s="121" t="s">
        <v>189</v>
      </c>
      <c r="I65" s="436" t="s">
        <v>423</v>
      </c>
      <c r="J65" s="11" t="s">
        <v>424</v>
      </c>
      <c r="K65" s="11"/>
      <c r="L65" s="11"/>
      <c r="M65" s="11"/>
      <c r="N65" s="12" t="s">
        <v>322</v>
      </c>
      <c r="O65" s="282" t="s">
        <v>323</v>
      </c>
      <c r="P65" s="282" t="s">
        <v>324</v>
      </c>
      <c r="Q65" s="11">
        <v>16</v>
      </c>
      <c r="R65" s="283">
        <v>100000</v>
      </c>
      <c r="S65" s="284"/>
      <c r="T65" s="11" t="s">
        <v>36</v>
      </c>
      <c r="U65" s="11" t="s">
        <v>74</v>
      </c>
      <c r="V65" s="275">
        <v>0</v>
      </c>
      <c r="W65" s="276">
        <v>0</v>
      </c>
      <c r="X65" s="276">
        <f>R65*Q65</f>
        <v>1600000</v>
      </c>
      <c r="Y65" s="119" t="s">
        <v>127</v>
      </c>
      <c r="Z65" s="119" t="s">
        <v>252</v>
      </c>
      <c r="AA65" s="131"/>
      <c r="AB65" s="572" t="s">
        <v>140</v>
      </c>
      <c r="AC65" s="573"/>
      <c r="AD65" s="573"/>
      <c r="AE65" s="573"/>
      <c r="AF65" s="573"/>
      <c r="AG65" s="573"/>
      <c r="AH65" s="573"/>
      <c r="AI65" s="573"/>
      <c r="AJ65" s="573"/>
      <c r="AK65" s="574"/>
    </row>
    <row r="66" spans="1:37" ht="89.25" customHeight="1" x14ac:dyDescent="0.25">
      <c r="A66" s="274">
        <v>44</v>
      </c>
      <c r="B66" s="442" t="s">
        <v>425</v>
      </c>
      <c r="C66" s="467" t="s">
        <v>426</v>
      </c>
      <c r="D66" s="432" t="s">
        <v>427</v>
      </c>
      <c r="E66" s="436"/>
      <c r="F66" s="436" t="s">
        <v>36</v>
      </c>
      <c r="G66" s="436"/>
      <c r="H66" s="437" t="s">
        <v>189</v>
      </c>
      <c r="I66" s="436" t="s">
        <v>423</v>
      </c>
      <c r="J66" s="11" t="s">
        <v>428</v>
      </c>
      <c r="K66" s="274"/>
      <c r="L66" s="274"/>
      <c r="M66" s="274"/>
      <c r="N66" s="12" t="s">
        <v>393</v>
      </c>
      <c r="O66" s="277" t="s">
        <v>124</v>
      </c>
      <c r="P66" s="277" t="s">
        <v>147</v>
      </c>
      <c r="Q66" s="274">
        <v>32</v>
      </c>
      <c r="R66" s="275">
        <v>100000</v>
      </c>
      <c r="S66" s="18" t="s">
        <v>36</v>
      </c>
      <c r="T66" s="274"/>
      <c r="U66" s="274" t="s">
        <v>79</v>
      </c>
      <c r="V66" s="275">
        <v>330000</v>
      </c>
      <c r="W66" s="276">
        <f>V66*4</f>
        <v>1320000</v>
      </c>
      <c r="X66" s="276">
        <f>(R66*Q66)+W66</f>
        <v>4520000</v>
      </c>
      <c r="Y66" s="442" t="s">
        <v>127</v>
      </c>
      <c r="Z66" s="442" t="s">
        <v>252</v>
      </c>
      <c r="AA66" s="468" t="s">
        <v>429</v>
      </c>
      <c r="AB66" s="572" t="s">
        <v>140</v>
      </c>
      <c r="AC66" s="573"/>
      <c r="AD66" s="573"/>
      <c r="AE66" s="573"/>
      <c r="AF66" s="573"/>
      <c r="AG66" s="573"/>
      <c r="AH66" s="573"/>
      <c r="AI66" s="573"/>
      <c r="AJ66" s="573"/>
      <c r="AK66" s="574"/>
    </row>
    <row r="67" spans="1:37" ht="89.25" customHeight="1" x14ac:dyDescent="0.25">
      <c r="A67" s="292"/>
      <c r="B67" s="120" t="s">
        <v>222</v>
      </c>
      <c r="C67" s="466" t="s">
        <v>223</v>
      </c>
      <c r="D67" s="120" t="s">
        <v>224</v>
      </c>
      <c r="E67" s="121"/>
      <c r="F67" s="121" t="s">
        <v>36</v>
      </c>
      <c r="G67" s="121"/>
      <c r="H67" s="121" t="s">
        <v>219</v>
      </c>
      <c r="I67" s="441" t="s">
        <v>423</v>
      </c>
      <c r="J67" s="296" t="s">
        <v>430</v>
      </c>
      <c r="K67" s="294"/>
      <c r="L67" s="294"/>
      <c r="M67" s="294"/>
      <c r="N67" s="296" t="s">
        <v>135</v>
      </c>
      <c r="O67" s="296" t="s">
        <v>136</v>
      </c>
      <c r="P67" s="296" t="s">
        <v>137</v>
      </c>
      <c r="Q67" s="293">
        <v>16</v>
      </c>
      <c r="R67" s="283">
        <v>100000</v>
      </c>
      <c r="S67" s="293"/>
      <c r="T67" s="293" t="s">
        <v>36</v>
      </c>
      <c r="U67" s="293" t="s">
        <v>74</v>
      </c>
      <c r="V67" s="291">
        <v>0</v>
      </c>
      <c r="W67" s="291">
        <v>0</v>
      </c>
      <c r="X67" s="169">
        <f>R67*Q67</f>
        <v>1600000</v>
      </c>
      <c r="Y67" s="469" t="s">
        <v>139</v>
      </c>
      <c r="Z67" s="469" t="s">
        <v>128</v>
      </c>
      <c r="AA67" s="439">
        <v>72475175827</v>
      </c>
      <c r="AB67" s="530" t="s">
        <v>140</v>
      </c>
      <c r="AC67" s="531"/>
      <c r="AD67" s="531"/>
      <c r="AE67" s="531"/>
      <c r="AF67" s="531"/>
      <c r="AG67" s="531"/>
      <c r="AH67" s="531"/>
      <c r="AI67" s="531"/>
      <c r="AJ67" s="531"/>
      <c r="AK67" s="532"/>
    </row>
    <row r="68" spans="1:37" ht="102" customHeight="1" x14ac:dyDescent="0.25">
      <c r="A68" s="292"/>
      <c r="B68" s="280" t="s">
        <v>431</v>
      </c>
      <c r="C68" s="466" t="s">
        <v>432</v>
      </c>
      <c r="D68" s="281" t="s">
        <v>433</v>
      </c>
      <c r="E68" s="11" t="s">
        <v>36</v>
      </c>
      <c r="F68" s="11"/>
      <c r="G68" s="11"/>
      <c r="H68" s="285" t="s">
        <v>219</v>
      </c>
      <c r="I68" s="11" t="s">
        <v>423</v>
      </c>
      <c r="J68" s="296" t="s">
        <v>434</v>
      </c>
      <c r="K68" s="294"/>
      <c r="L68" s="294"/>
      <c r="M68" s="294"/>
      <c r="N68" s="296" t="s">
        <v>267</v>
      </c>
      <c r="O68" s="296" t="s">
        <v>197</v>
      </c>
      <c r="P68" s="296" t="s">
        <v>169</v>
      </c>
      <c r="Q68" s="296">
        <v>16</v>
      </c>
      <c r="R68" s="283">
        <v>90000</v>
      </c>
      <c r="S68" s="296" t="s">
        <v>36</v>
      </c>
      <c r="T68" s="293"/>
      <c r="U68" s="293" t="s">
        <v>78</v>
      </c>
      <c r="V68" s="291">
        <v>330000</v>
      </c>
      <c r="W68" s="291">
        <f>V68*2</f>
        <v>660000</v>
      </c>
      <c r="X68" s="470">
        <f>(R68*Q68)+W68</f>
        <v>2100000</v>
      </c>
      <c r="Y68" s="119" t="s">
        <v>127</v>
      </c>
      <c r="Z68" s="119" t="s">
        <v>128</v>
      </c>
      <c r="AA68" s="344" t="s">
        <v>435</v>
      </c>
      <c r="AB68" s="530" t="s">
        <v>140</v>
      </c>
      <c r="AC68" s="531"/>
      <c r="AD68" s="531"/>
      <c r="AE68" s="531"/>
      <c r="AF68" s="531"/>
      <c r="AG68" s="531"/>
      <c r="AH68" s="531"/>
      <c r="AI68" s="531"/>
      <c r="AJ68" s="531"/>
      <c r="AK68" s="532"/>
    </row>
    <row r="69" spans="1:37" ht="233.25" customHeight="1" x14ac:dyDescent="0.25">
      <c r="A69" s="292"/>
      <c r="B69" s="262" t="s">
        <v>436</v>
      </c>
      <c r="C69" s="467" t="s">
        <v>437</v>
      </c>
      <c r="D69" s="471" t="s">
        <v>438</v>
      </c>
      <c r="E69" s="263"/>
      <c r="F69" s="263" t="s">
        <v>36</v>
      </c>
      <c r="G69" s="263"/>
      <c r="H69" s="472" t="s">
        <v>219</v>
      </c>
      <c r="I69" s="263" t="s">
        <v>423</v>
      </c>
      <c r="J69" s="11" t="s">
        <v>439</v>
      </c>
      <c r="K69" s="298"/>
      <c r="L69" s="298"/>
      <c r="M69" s="298"/>
      <c r="N69" s="296" t="s">
        <v>271</v>
      </c>
      <c r="O69" s="296" t="s">
        <v>170</v>
      </c>
      <c r="P69" s="296" t="s">
        <v>174</v>
      </c>
      <c r="Q69" s="296">
        <v>16</v>
      </c>
      <c r="R69" s="283">
        <v>100000</v>
      </c>
      <c r="S69" s="296" t="s">
        <v>36</v>
      </c>
      <c r="T69" s="296"/>
      <c r="U69" s="296" t="s">
        <v>78</v>
      </c>
      <c r="V69" s="283">
        <v>330000</v>
      </c>
      <c r="W69" s="302">
        <f>V69*2</f>
        <v>660000</v>
      </c>
      <c r="X69" s="302">
        <f>(R69*Q69)+W69</f>
        <v>2260000</v>
      </c>
      <c r="Y69" s="442" t="s">
        <v>139</v>
      </c>
      <c r="Z69" s="442" t="s">
        <v>128</v>
      </c>
      <c r="AA69" s="480" t="s">
        <v>441</v>
      </c>
      <c r="AB69" s="530" t="s">
        <v>140</v>
      </c>
      <c r="AC69" s="531"/>
      <c r="AD69" s="531"/>
      <c r="AE69" s="531"/>
      <c r="AF69" s="531"/>
      <c r="AG69" s="531"/>
      <c r="AH69" s="531"/>
      <c r="AI69" s="531"/>
      <c r="AJ69" s="531"/>
      <c r="AK69" s="532"/>
    </row>
    <row r="70" spans="1:37" ht="151.5" customHeight="1" x14ac:dyDescent="0.25">
      <c r="A70" s="292"/>
      <c r="B70" s="120" t="s">
        <v>131</v>
      </c>
      <c r="C70" s="479" t="s">
        <v>132</v>
      </c>
      <c r="D70" s="120" t="s">
        <v>133</v>
      </c>
      <c r="E70" s="120"/>
      <c r="F70" s="120" t="s">
        <v>36</v>
      </c>
      <c r="G70" s="120"/>
      <c r="H70" s="439" t="s">
        <v>219</v>
      </c>
      <c r="I70" s="439" t="s">
        <v>423</v>
      </c>
      <c r="J70" s="296" t="s">
        <v>440</v>
      </c>
      <c r="K70" s="298"/>
      <c r="L70" s="298"/>
      <c r="M70" s="298"/>
      <c r="N70" s="296" t="s">
        <v>277</v>
      </c>
      <c r="O70" s="296" t="s">
        <v>235</v>
      </c>
      <c r="P70" s="296" t="s">
        <v>210</v>
      </c>
      <c r="Q70" s="296">
        <v>16</v>
      </c>
      <c r="R70" s="283">
        <v>100000</v>
      </c>
      <c r="S70" s="296" t="s">
        <v>36</v>
      </c>
      <c r="T70" s="296"/>
      <c r="U70" s="296" t="s">
        <v>78</v>
      </c>
      <c r="V70" s="303">
        <v>330000</v>
      </c>
      <c r="W70" s="303">
        <f>V70*2</f>
        <v>660000</v>
      </c>
      <c r="X70" s="303">
        <f>(R70*Q70)+W70</f>
        <v>2260000</v>
      </c>
      <c r="Y70" s="484" t="s">
        <v>139</v>
      </c>
      <c r="Z70" s="119" t="s">
        <v>128</v>
      </c>
      <c r="AA70" s="29" t="s">
        <v>138</v>
      </c>
      <c r="AB70" s="569" t="s">
        <v>140</v>
      </c>
      <c r="AC70" s="570"/>
      <c r="AD70" s="570"/>
      <c r="AE70" s="570"/>
      <c r="AF70" s="570"/>
      <c r="AG70" s="570"/>
      <c r="AH70" s="570"/>
      <c r="AI70" s="570"/>
      <c r="AJ70" s="570"/>
      <c r="AK70" s="571"/>
    </row>
    <row r="71" spans="1:37" ht="89.25" customHeight="1" x14ac:dyDescent="0.25">
      <c r="A71" s="292"/>
      <c r="B71" s="120"/>
      <c r="C71" s="479"/>
      <c r="D71" s="120"/>
      <c r="E71" s="120"/>
      <c r="F71" s="120"/>
      <c r="G71" s="120"/>
      <c r="H71" s="120"/>
      <c r="I71" s="120"/>
      <c r="J71" s="296"/>
      <c r="K71" s="298"/>
      <c r="L71" s="298"/>
      <c r="M71" s="298"/>
      <c r="N71" s="296"/>
      <c r="O71" s="296"/>
      <c r="P71" s="296"/>
      <c r="Q71" s="296"/>
      <c r="R71" s="283"/>
      <c r="S71" s="296"/>
      <c r="T71" s="296"/>
      <c r="U71" s="296"/>
      <c r="V71" s="303"/>
      <c r="W71" s="304"/>
      <c r="X71" s="304"/>
      <c r="Y71" s="484"/>
      <c r="Z71" s="119"/>
      <c r="AA71" s="29"/>
      <c r="AB71" s="569"/>
      <c r="AC71" s="570"/>
      <c r="AD71" s="570"/>
      <c r="AE71" s="570"/>
      <c r="AF71" s="570"/>
      <c r="AG71" s="570"/>
      <c r="AH71" s="570"/>
      <c r="AI71" s="570"/>
      <c r="AJ71" s="570"/>
      <c r="AK71" s="571"/>
    </row>
    <row r="72" spans="1:37" ht="89.25" customHeight="1" x14ac:dyDescent="0.25">
      <c r="A72" s="292"/>
      <c r="B72" s="473"/>
      <c r="C72" s="474"/>
      <c r="D72" s="475"/>
      <c r="E72" s="476"/>
      <c r="F72" s="476"/>
      <c r="G72" s="477"/>
      <c r="H72" s="478"/>
      <c r="I72" s="478"/>
      <c r="J72" s="296"/>
      <c r="K72" s="294"/>
      <c r="L72" s="294"/>
      <c r="M72" s="294"/>
      <c r="N72" s="296"/>
      <c r="O72" s="296"/>
      <c r="P72" s="296"/>
      <c r="Q72" s="296"/>
      <c r="R72" s="283"/>
      <c r="S72" s="296"/>
      <c r="T72" s="296"/>
      <c r="U72" s="296"/>
      <c r="V72" s="283"/>
      <c r="W72" s="301"/>
      <c r="X72" s="301"/>
      <c r="Y72" s="481"/>
      <c r="Z72" s="482"/>
      <c r="AA72" s="483"/>
      <c r="AB72" s="296"/>
      <c r="AC72" s="296"/>
      <c r="AD72" s="293"/>
      <c r="AE72" s="293"/>
      <c r="AF72" s="294"/>
      <c r="AG72" s="293"/>
      <c r="AH72" s="293"/>
      <c r="AI72" s="293"/>
      <c r="AJ72" s="293"/>
      <c r="AK72" s="293"/>
    </row>
  </sheetData>
  <mergeCells count="356">
    <mergeCell ref="AK11:AK12"/>
    <mergeCell ref="AB24:AK24"/>
    <mergeCell ref="AB57:AK57"/>
    <mergeCell ref="AB49:AK49"/>
    <mergeCell ref="AB54:AK54"/>
    <mergeCell ref="AC11:AC12"/>
    <mergeCell ref="AB11:AB12"/>
    <mergeCell ref="AD13:AD14"/>
    <mergeCell ref="AE13:AE14"/>
    <mergeCell ref="AF13:AF14"/>
    <mergeCell ref="AG13:AG14"/>
    <mergeCell ref="AH13:AH14"/>
    <mergeCell ref="AI13:AI14"/>
    <mergeCell ref="AJ13:AJ14"/>
    <mergeCell ref="AD11:AD12"/>
    <mergeCell ref="AE11:AE12"/>
    <mergeCell ref="AF11:AF12"/>
    <mergeCell ref="AG11:AG12"/>
    <mergeCell ref="AH11:AH12"/>
    <mergeCell ref="AI11:AI12"/>
    <mergeCell ref="AJ11:AJ12"/>
    <mergeCell ref="AB18:AK18"/>
    <mergeCell ref="AB19:AK20"/>
    <mergeCell ref="AB22:AK23"/>
    <mergeCell ref="T26:T27"/>
    <mergeCell ref="S26:S27"/>
    <mergeCell ref="S30:S31"/>
    <mergeCell ref="U28:U29"/>
    <mergeCell ref="T28:T29"/>
    <mergeCell ref="W30:W31"/>
    <mergeCell ref="S28:S29"/>
    <mergeCell ref="R28:R29"/>
    <mergeCell ref="Q28:Q29"/>
    <mergeCell ref="Q30:Q31"/>
    <mergeCell ref="V30:V31"/>
    <mergeCell ref="W28:W29"/>
    <mergeCell ref="V28:V29"/>
    <mergeCell ref="Y24:Y25"/>
    <mergeCell ref="X24:X25"/>
    <mergeCell ref="W24:W25"/>
    <mergeCell ref="V24:V25"/>
    <mergeCell ref="Y22:Y23"/>
    <mergeCell ref="W22:W23"/>
    <mergeCell ref="V22:V23"/>
    <mergeCell ref="AB60:AK60"/>
    <mergeCell ref="AB55:AK55"/>
    <mergeCell ref="Y26:Y27"/>
    <mergeCell ref="Y28:Y29"/>
    <mergeCell ref="AA30:AA31"/>
    <mergeCell ref="Z30:Z31"/>
    <mergeCell ref="Y30:Y31"/>
    <mergeCell ref="AA28:AA29"/>
    <mergeCell ref="Z28:Z29"/>
    <mergeCell ref="AB28:AK29"/>
    <mergeCell ref="AB30:AK31"/>
    <mergeCell ref="AA44:AA47"/>
    <mergeCell ref="Z44:Z47"/>
    <mergeCell ref="AB26:AK27"/>
    <mergeCell ref="AB44:AK47"/>
    <mergeCell ref="AB34:AK34"/>
    <mergeCell ref="X30:X31"/>
    <mergeCell ref="B24:B25"/>
    <mergeCell ref="U24:U25"/>
    <mergeCell ref="A13:A14"/>
    <mergeCell ref="F13:F14"/>
    <mergeCell ref="E13:E14"/>
    <mergeCell ref="G13:G14"/>
    <mergeCell ref="A19:A20"/>
    <mergeCell ref="B19:B20"/>
    <mergeCell ref="G19:G20"/>
    <mergeCell ref="A22:A23"/>
    <mergeCell ref="B22:B23"/>
    <mergeCell ref="C22:C23"/>
    <mergeCell ref="D22:D23"/>
    <mergeCell ref="F19:F20"/>
    <mergeCell ref="C19:C20"/>
    <mergeCell ref="C13:C14"/>
    <mergeCell ref="B13:B14"/>
    <mergeCell ref="A24:A25"/>
    <mergeCell ref="Q13:Q14"/>
    <mergeCell ref="Q22:Q23"/>
    <mergeCell ref="S22:S23"/>
    <mergeCell ref="D24:D25"/>
    <mergeCell ref="G24:G25"/>
    <mergeCell ref="E24:E25"/>
    <mergeCell ref="A26:A27"/>
    <mergeCell ref="F28:F29"/>
    <mergeCell ref="E28:E29"/>
    <mergeCell ref="A30:A31"/>
    <mergeCell ref="A28:A29"/>
    <mergeCell ref="C26:C27"/>
    <mergeCell ref="B26:B27"/>
    <mergeCell ref="G26:G27"/>
    <mergeCell ref="D30:D31"/>
    <mergeCell ref="G30:G31"/>
    <mergeCell ref="F30:F31"/>
    <mergeCell ref="E30:E31"/>
    <mergeCell ref="G28:G29"/>
    <mergeCell ref="C30:C31"/>
    <mergeCell ref="B30:B31"/>
    <mergeCell ref="E26:E27"/>
    <mergeCell ref="D26:D27"/>
    <mergeCell ref="D28:D29"/>
    <mergeCell ref="C28:C29"/>
    <mergeCell ref="B28:B29"/>
    <mergeCell ref="I44:I47"/>
    <mergeCell ref="H44:H47"/>
    <mergeCell ref="I30:I31"/>
    <mergeCell ref="H26:H27"/>
    <mergeCell ref="J30:J31"/>
    <mergeCell ref="F24:F25"/>
    <mergeCell ref="D13:D14"/>
    <mergeCell ref="J24:J25"/>
    <mergeCell ref="I13:I14"/>
    <mergeCell ref="H13:H14"/>
    <mergeCell ref="D19:D20"/>
    <mergeCell ref="E19:E20"/>
    <mergeCell ref="H24:H25"/>
    <mergeCell ref="H19:H20"/>
    <mergeCell ref="H22:H23"/>
    <mergeCell ref="I22:I23"/>
    <mergeCell ref="J28:J29"/>
    <mergeCell ref="I28:I29"/>
    <mergeCell ref="H28:H29"/>
    <mergeCell ref="J26:J27"/>
    <mergeCell ref="J19:J20"/>
    <mergeCell ref="E11:E12"/>
    <mergeCell ref="I19:I20"/>
    <mergeCell ref="J13:J14"/>
    <mergeCell ref="H30:H31"/>
    <mergeCell ref="J22:J23"/>
    <mergeCell ref="N22:N23"/>
    <mergeCell ref="I24:I25"/>
    <mergeCell ref="P24:P25"/>
    <mergeCell ref="I26:I27"/>
    <mergeCell ref="I11:I12"/>
    <mergeCell ref="H11:H12"/>
    <mergeCell ref="G11:G12"/>
    <mergeCell ref="F11:F12"/>
    <mergeCell ref="P26:P27"/>
    <mergeCell ref="O26:O27"/>
    <mergeCell ref="N26:N27"/>
    <mergeCell ref="O24:O25"/>
    <mergeCell ref="Y11:Y12"/>
    <mergeCell ref="Y13:Y14"/>
    <mergeCell ref="T13:T14"/>
    <mergeCell ref="S13:S14"/>
    <mergeCell ref="R13:R14"/>
    <mergeCell ref="X13:X14"/>
    <mergeCell ref="A48:A49"/>
    <mergeCell ref="A44:A47"/>
    <mergeCell ref="B44:B47"/>
    <mergeCell ref="C44:C47"/>
    <mergeCell ref="E44:E47"/>
    <mergeCell ref="D44:D47"/>
    <mergeCell ref="F22:F23"/>
    <mergeCell ref="G22:G23"/>
    <mergeCell ref="F26:F27"/>
    <mergeCell ref="E22:E23"/>
    <mergeCell ref="C24:C25"/>
    <mergeCell ref="G44:G47"/>
    <mergeCell ref="F44:F47"/>
    <mergeCell ref="J44:J47"/>
    <mergeCell ref="N13:N14"/>
    <mergeCell ref="K22:K23"/>
    <mergeCell ref="O19:O20"/>
    <mergeCell ref="N19:N20"/>
    <mergeCell ref="V13:V14"/>
    <mergeCell ref="P9:P10"/>
    <mergeCell ref="O9:O10"/>
    <mergeCell ref="P19:P20"/>
    <mergeCell ref="P22:P23"/>
    <mergeCell ref="O13:O14"/>
    <mergeCell ref="L22:L23"/>
    <mergeCell ref="M22:M23"/>
    <mergeCell ref="Q11:Q12"/>
    <mergeCell ref="S19:S20"/>
    <mergeCell ref="R19:R20"/>
    <mergeCell ref="Q19:Q20"/>
    <mergeCell ref="Q9:Q10"/>
    <mergeCell ref="R9:R10"/>
    <mergeCell ref="P13:P14"/>
    <mergeCell ref="O22:O23"/>
    <mergeCell ref="A1:AK1"/>
    <mergeCell ref="A2:A4"/>
    <mergeCell ref="D2:D4"/>
    <mergeCell ref="R2:R4"/>
    <mergeCell ref="X2:X4"/>
    <mergeCell ref="W2:W4"/>
    <mergeCell ref="Y2:AA3"/>
    <mergeCell ref="B2:C3"/>
    <mergeCell ref="E2:G3"/>
    <mergeCell ref="S2:T3"/>
    <mergeCell ref="H2:I3"/>
    <mergeCell ref="U2:U4"/>
    <mergeCell ref="V2:V4"/>
    <mergeCell ref="AD3:AG3"/>
    <mergeCell ref="AH3:AK3"/>
    <mergeCell ref="AB2:AK2"/>
    <mergeCell ref="I5:I8"/>
    <mergeCell ref="B11:B12"/>
    <mergeCell ref="AB3:AB4"/>
    <mergeCell ref="AC3:AC4"/>
    <mergeCell ref="C5:C8"/>
    <mergeCell ref="B5:B8"/>
    <mergeCell ref="D5:D8"/>
    <mergeCell ref="A11:A12"/>
    <mergeCell ref="B9:B10"/>
    <mergeCell ref="D11:D12"/>
    <mergeCell ref="AA5:AA8"/>
    <mergeCell ref="N5:N8"/>
    <mergeCell ref="Z5:Z8"/>
    <mergeCell ref="Y5:Y8"/>
    <mergeCell ref="X5:X8"/>
    <mergeCell ref="Y9:Y10"/>
    <mergeCell ref="X9:X10"/>
    <mergeCell ref="A5:A8"/>
    <mergeCell ref="E5:E8"/>
    <mergeCell ref="G5:G8"/>
    <mergeCell ref="F5:F8"/>
    <mergeCell ref="J11:J12"/>
    <mergeCell ref="A9:A10"/>
    <mergeCell ref="G9:G10"/>
    <mergeCell ref="F9:F10"/>
    <mergeCell ref="C11:C12"/>
    <mergeCell ref="J2:Q2"/>
    <mergeCell ref="U5:U8"/>
    <mergeCell ref="H5:H8"/>
    <mergeCell ref="T9:T10"/>
    <mergeCell ref="W5:W8"/>
    <mergeCell ref="V5:V8"/>
    <mergeCell ref="S5:S8"/>
    <mergeCell ref="R5:R8"/>
    <mergeCell ref="V9:V10"/>
    <mergeCell ref="U9:U10"/>
    <mergeCell ref="Q5:Q8"/>
    <mergeCell ref="O5:O8"/>
    <mergeCell ref="P5:P8"/>
    <mergeCell ref="T5:T8"/>
    <mergeCell ref="N9:N10"/>
    <mergeCell ref="J9:J10"/>
    <mergeCell ref="I9:I10"/>
    <mergeCell ref="H9:H10"/>
    <mergeCell ref="K3:M3"/>
    <mergeCell ref="E9:E10"/>
    <mergeCell ref="D9:D10"/>
    <mergeCell ref="C9:C10"/>
    <mergeCell ref="K5:K8"/>
    <mergeCell ref="L5:L8"/>
    <mergeCell ref="M5:M8"/>
    <mergeCell ref="J5:J8"/>
    <mergeCell ref="W11:W12"/>
    <mergeCell ref="V11:V12"/>
    <mergeCell ref="U11:U12"/>
    <mergeCell ref="S9:S10"/>
    <mergeCell ref="T11:T12"/>
    <mergeCell ref="S11:S12"/>
    <mergeCell ref="R11:R12"/>
    <mergeCell ref="W9:W10"/>
    <mergeCell ref="U44:U47"/>
    <mergeCell ref="T44:T47"/>
    <mergeCell ref="S44:S47"/>
    <mergeCell ref="R44:R47"/>
    <mergeCell ref="N44:N47"/>
    <mergeCell ref="P28:P29"/>
    <mergeCell ref="P30:P31"/>
    <mergeCell ref="O28:O29"/>
    <mergeCell ref="N28:N29"/>
    <mergeCell ref="P44:P47"/>
    <mergeCell ref="O44:O47"/>
    <mergeCell ref="O30:O31"/>
    <mergeCell ref="N30:N31"/>
    <mergeCell ref="Q44:Q47"/>
    <mergeCell ref="Y44:Y47"/>
    <mergeCell ref="U26:U27"/>
    <mergeCell ref="Q26:Q27"/>
    <mergeCell ref="U13:U14"/>
    <mergeCell ref="W13:W14"/>
    <mergeCell ref="W19:W20"/>
    <mergeCell ref="V19:V20"/>
    <mergeCell ref="U19:U20"/>
    <mergeCell ref="T19:T20"/>
    <mergeCell ref="X26:X27"/>
    <mergeCell ref="W26:W27"/>
    <mergeCell ref="V26:V27"/>
    <mergeCell ref="T24:T25"/>
    <mergeCell ref="S24:S25"/>
    <mergeCell ref="X22:X23"/>
    <mergeCell ref="T22:T23"/>
    <mergeCell ref="U22:U23"/>
    <mergeCell ref="R22:R23"/>
    <mergeCell ref="Y19:Y20"/>
    <mergeCell ref="X19:X20"/>
    <mergeCell ref="X28:X29"/>
    <mergeCell ref="U30:U31"/>
    <mergeCell ref="T30:T31"/>
    <mergeCell ref="R30:R31"/>
    <mergeCell ref="AB70:AK70"/>
    <mergeCell ref="AB71:AK71"/>
    <mergeCell ref="AB66:AK66"/>
    <mergeCell ref="AB61:AK61"/>
    <mergeCell ref="AB48:AK48"/>
    <mergeCell ref="AB50:AK50"/>
    <mergeCell ref="AB51:AK51"/>
    <mergeCell ref="AA13:AA14"/>
    <mergeCell ref="Z13:Z14"/>
    <mergeCell ref="AA19:AA20"/>
    <mergeCell ref="Z19:Z20"/>
    <mergeCell ref="Z22:Z23"/>
    <mergeCell ref="AA22:AA23"/>
    <mergeCell ref="AB63:AK63"/>
    <mergeCell ref="AB64:AK64"/>
    <mergeCell ref="AB65:AK65"/>
    <mergeCell ref="AB42:AK42"/>
    <mergeCell ref="AB36:AK36"/>
    <mergeCell ref="AB37:AK37"/>
    <mergeCell ref="AB41:AK41"/>
    <mergeCell ref="AC13:AC14"/>
    <mergeCell ref="AA26:AA27"/>
    <mergeCell ref="Z26:Z27"/>
    <mergeCell ref="AK13:AK14"/>
    <mergeCell ref="AK5:AK8"/>
    <mergeCell ref="AB9:AK10"/>
    <mergeCell ref="AB5:AB8"/>
    <mergeCell ref="AC5:AC8"/>
    <mergeCell ref="AD5:AD8"/>
    <mergeCell ref="AE5:AE8"/>
    <mergeCell ref="AF5:AF8"/>
    <mergeCell ref="AG5:AG8"/>
    <mergeCell ref="AH5:AH8"/>
    <mergeCell ref="AI5:AI8"/>
    <mergeCell ref="AJ5:AJ8"/>
    <mergeCell ref="AB69:AK69"/>
    <mergeCell ref="Z11:Z12"/>
    <mergeCell ref="AA11:AA12"/>
    <mergeCell ref="P11:P12"/>
    <mergeCell ref="X11:X12"/>
    <mergeCell ref="O11:O12"/>
    <mergeCell ref="N11:N12"/>
    <mergeCell ref="AA9:AA10"/>
    <mergeCell ref="Z9:Z10"/>
    <mergeCell ref="AB43:AK43"/>
    <mergeCell ref="AB67:AK67"/>
    <mergeCell ref="AB68:AK68"/>
    <mergeCell ref="AB21:AK21"/>
    <mergeCell ref="AB13:AB14"/>
    <mergeCell ref="AB15:AK15"/>
    <mergeCell ref="R24:R25"/>
    <mergeCell ref="Q24:Q25"/>
    <mergeCell ref="AA24:AA25"/>
    <mergeCell ref="Z24:Z25"/>
    <mergeCell ref="X44:X47"/>
    <mergeCell ref="W44:W47"/>
    <mergeCell ref="V44:V47"/>
    <mergeCell ref="N24:N25"/>
    <mergeCell ref="R26:R27"/>
  </mergeCells>
  <pageMargins left="0.19685039370078741" right="0.19685039370078741" top="0.19685039370078741" bottom="0.19685039370078741" header="0.31496062992125984" footer="0.31496062992125984"/>
  <pageSetup paperSize="5" scale="60" orientation="landscape" r:id="rId1"/>
  <rowBreaks count="4" manualBreakCount="4">
    <brk id="18" max="16383" man="1"/>
    <brk id="32" max="36" man="1"/>
    <brk id="43" max="16383" man="1"/>
    <brk id="47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view="pageBreakPreview" topLeftCell="A14" zoomScale="70" zoomScaleNormal="100" zoomScaleSheetLayoutView="70" workbookViewId="0">
      <selection activeCell="I14" sqref="I14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4.85546875" customWidth="1"/>
    <col min="4" max="4" width="23.42578125" customWidth="1"/>
    <col min="5" max="5" width="26" customWidth="1"/>
    <col min="6" max="6" width="9.85546875" customWidth="1"/>
    <col min="7" max="7" width="10.7109375" customWidth="1"/>
    <col min="8" max="10" width="14.42578125" customWidth="1"/>
    <col min="11" max="11" width="12" customWidth="1"/>
    <col min="12" max="12" width="11.140625" style="44" customWidth="1"/>
    <col min="13" max="13" width="11.7109375" style="44" customWidth="1"/>
    <col min="14" max="14" width="15.7109375" style="44" customWidth="1"/>
    <col min="15" max="15" width="5.5703125" style="44" customWidth="1"/>
    <col min="16" max="16" width="5.42578125" style="44" customWidth="1"/>
    <col min="17" max="17" width="11.2851562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787" t="s">
        <v>50</v>
      </c>
      <c r="F2" s="787"/>
      <c r="G2" s="787"/>
      <c r="H2" s="787"/>
      <c r="I2" s="787"/>
      <c r="J2" s="787"/>
      <c r="K2" s="248"/>
      <c r="L2" s="789" t="s">
        <v>60</v>
      </c>
      <c r="M2" s="789"/>
      <c r="N2" s="789"/>
      <c r="O2" s="789"/>
      <c r="P2" s="789"/>
      <c r="Q2" s="789"/>
      <c r="R2" s="790"/>
    </row>
    <row r="3" spans="2:21" ht="15.75" thickBot="1" x14ac:dyDescent="0.3">
      <c r="B3" s="785"/>
      <c r="C3" s="786"/>
      <c r="D3" s="786"/>
      <c r="E3" s="788"/>
      <c r="F3" s="788"/>
      <c r="G3" s="788"/>
      <c r="H3" s="788"/>
      <c r="I3" s="788"/>
      <c r="J3" s="788"/>
      <c r="K3" s="249"/>
      <c r="L3" s="791"/>
      <c r="M3" s="791"/>
      <c r="N3" s="791"/>
      <c r="O3" s="791"/>
      <c r="P3" s="791"/>
      <c r="Q3" s="791"/>
      <c r="R3" s="792"/>
    </row>
    <row r="5" spans="2:21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115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3"/>
      <c r="P6" s="43"/>
      <c r="Q6" s="40"/>
      <c r="R6" s="40"/>
    </row>
    <row r="7" spans="2:21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449</v>
      </c>
      <c r="J7" s="85"/>
      <c r="K7" s="85"/>
      <c r="L7" s="85"/>
      <c r="M7" s="85"/>
      <c r="N7" s="85"/>
      <c r="O7" s="85"/>
      <c r="P7" s="85"/>
      <c r="Q7" s="85"/>
      <c r="R7" s="85"/>
    </row>
    <row r="8" spans="2:21" x14ac:dyDescent="0.25">
      <c r="O8" s="289"/>
      <c r="P8" s="289"/>
      <c r="Q8" s="290"/>
      <c r="R8" s="290"/>
    </row>
    <row r="9" spans="2:21" ht="15.75" thickBot="1" x14ac:dyDescent="0.3">
      <c r="K9" s="188"/>
      <c r="L9" s="187"/>
      <c r="O9" s="187"/>
      <c r="P9" s="187"/>
      <c r="Q9" s="188"/>
      <c r="R9" s="188"/>
    </row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798" t="s">
        <v>96</v>
      </c>
      <c r="L10" s="799"/>
      <c r="M10" s="800" t="s">
        <v>55</v>
      </c>
      <c r="N10" s="802" t="s">
        <v>89</v>
      </c>
      <c r="O10" s="804" t="s">
        <v>90</v>
      </c>
      <c r="P10" s="805"/>
      <c r="Q10" s="805"/>
      <c r="R10" s="806"/>
    </row>
    <row r="11" spans="2:21" ht="43.5" customHeight="1" thickBot="1" x14ac:dyDescent="0.3">
      <c r="B11" s="794"/>
      <c r="C11" s="241" t="s">
        <v>21</v>
      </c>
      <c r="D11" s="241" t="s">
        <v>43</v>
      </c>
      <c r="E11" s="662"/>
      <c r="F11" s="662"/>
      <c r="G11" s="797"/>
      <c r="H11" s="241" t="s">
        <v>57</v>
      </c>
      <c r="I11" s="241" t="s">
        <v>58</v>
      </c>
      <c r="J11" s="241" t="s">
        <v>59</v>
      </c>
      <c r="K11" s="250" t="s">
        <v>93</v>
      </c>
      <c r="L11" s="251" t="s">
        <v>88</v>
      </c>
      <c r="M11" s="801"/>
      <c r="N11" s="803"/>
      <c r="O11" s="251" t="s">
        <v>91</v>
      </c>
      <c r="P11" s="251" t="s">
        <v>62</v>
      </c>
      <c r="Q11" s="257" t="s">
        <v>92</v>
      </c>
      <c r="R11" s="257" t="s">
        <v>80</v>
      </c>
    </row>
    <row r="12" spans="2:21" ht="61.5" customHeight="1" x14ac:dyDescent="0.25">
      <c r="B12" s="214">
        <v>1</v>
      </c>
      <c r="C12" s="372" t="s">
        <v>82</v>
      </c>
      <c r="D12" s="511" t="s">
        <v>76</v>
      </c>
      <c r="E12" s="215" t="s">
        <v>283</v>
      </c>
      <c r="F12" s="216">
        <v>16</v>
      </c>
      <c r="G12" s="217" t="s">
        <v>94</v>
      </c>
      <c r="H12" s="339" t="s">
        <v>124</v>
      </c>
      <c r="I12" s="339" t="s">
        <v>125</v>
      </c>
      <c r="J12" s="265" t="s">
        <v>123</v>
      </c>
      <c r="K12" s="340">
        <v>100000</v>
      </c>
      <c r="L12" s="220">
        <f>'todas especializaciones'!X5</f>
        <v>2050000</v>
      </c>
      <c r="M12" s="220">
        <f>'todas especializaciones'!W5</f>
        <v>450000</v>
      </c>
      <c r="N12" s="267" t="s">
        <v>107</v>
      </c>
      <c r="O12" s="220" t="s">
        <v>36</v>
      </c>
      <c r="P12" s="220"/>
      <c r="Q12" s="47" t="s">
        <v>39</v>
      </c>
      <c r="R12" s="226" t="str">
        <f>'todas especializaciones'!AB5</f>
        <v>Agosto 27 de 1948</v>
      </c>
    </row>
    <row r="13" spans="2:21" ht="61.5" customHeight="1" x14ac:dyDescent="0.25">
      <c r="B13" s="49">
        <v>2</v>
      </c>
      <c r="C13" s="372" t="str">
        <f>'todas especializaciones'!B9</f>
        <v>16.780.906 de Cali.</v>
      </c>
      <c r="D13" s="511" t="str">
        <f>'todas especializaciones'!C9</f>
        <v>Jairo Toro Díaz</v>
      </c>
      <c r="E13" s="9" t="s">
        <v>454</v>
      </c>
      <c r="F13" s="50">
        <f>'todas especializaciones'!Q9</f>
        <v>16</v>
      </c>
      <c r="G13" s="144" t="s">
        <v>94</v>
      </c>
      <c r="H13" s="339" t="str">
        <f>'todas especializaciones'!O9</f>
        <v>Abril 25 de 2015</v>
      </c>
      <c r="I13" s="373" t="str">
        <f>'todas especializaciones'!P9</f>
        <v>Mayo 02 de 2015</v>
      </c>
      <c r="J13" s="159" t="str">
        <f>'todas especializaciones'!N9</f>
        <v>Abril 25 y Mayo 02 de 2015</v>
      </c>
      <c r="K13" s="340">
        <f>'todas especializaciones'!R9</f>
        <v>100000</v>
      </c>
      <c r="L13" s="168">
        <f>'todas especializaciones'!X9</f>
        <v>2260000</v>
      </c>
      <c r="M13" s="168">
        <f>'todas especializaciones'!W9</f>
        <v>660000</v>
      </c>
      <c r="N13" s="268" t="s">
        <v>284</v>
      </c>
      <c r="O13" s="168"/>
      <c r="P13" s="168" t="s">
        <v>36</v>
      </c>
      <c r="Q13" s="9" t="s">
        <v>78</v>
      </c>
      <c r="R13" s="462" t="s">
        <v>46</v>
      </c>
    </row>
    <row r="14" spans="2:21" ht="61.5" customHeight="1" thickBot="1" x14ac:dyDescent="0.3">
      <c r="B14" s="49">
        <v>3</v>
      </c>
      <c r="C14" s="372" t="str">
        <f>'todas especializaciones'!B11</f>
        <v>79.382.390 de Bogotá</v>
      </c>
      <c r="D14" s="147" t="str">
        <f>'todas especializaciones'!C11</f>
        <v>Luis Alberto Guasca Camargo</v>
      </c>
      <c r="E14" s="9" t="s">
        <v>285</v>
      </c>
      <c r="F14" s="50">
        <f>'todas especializaciones'!Q11</f>
        <v>16</v>
      </c>
      <c r="G14" s="144" t="s">
        <v>94</v>
      </c>
      <c r="H14" s="373" t="str">
        <f>'todas especializaciones'!O11</f>
        <v>Mayo 09 de 2015</v>
      </c>
      <c r="I14" s="339" t="str">
        <f>'todas especializaciones'!P11</f>
        <v>Mayo 16 de 2015</v>
      </c>
      <c r="J14" s="159" t="str">
        <f>'todas especializaciones'!N11</f>
        <v>Mayo 09 y 16 de 2015</v>
      </c>
      <c r="K14" s="340">
        <f>'todas especializaciones'!R11</f>
        <v>100000</v>
      </c>
      <c r="L14" s="168">
        <f>'todas especializaciones'!X11</f>
        <v>2050000</v>
      </c>
      <c r="M14" s="168">
        <f>'todas especializaciones'!W11</f>
        <v>450000</v>
      </c>
      <c r="N14" s="258" t="s">
        <v>455</v>
      </c>
      <c r="O14" s="168" t="s">
        <v>36</v>
      </c>
      <c r="P14" s="168"/>
      <c r="Q14" s="9" t="s">
        <v>39</v>
      </c>
      <c r="R14" s="462" t="str">
        <f>'todas especializaciones'!AB11</f>
        <v>Octubre 27 de 1966</v>
      </c>
    </row>
    <row r="15" spans="2:21" ht="61.5" customHeight="1" x14ac:dyDescent="0.25">
      <c r="B15" s="49">
        <v>4</v>
      </c>
      <c r="C15" s="390" t="str">
        <f>'todas especializaciones'!B13</f>
        <v xml:space="preserve">19.293.462 de Bogotá </v>
      </c>
      <c r="D15" s="147" t="str">
        <f>'todas especializaciones'!C13</f>
        <v>Ramón Hernán Bojaca Martín</v>
      </c>
      <c r="E15" s="9" t="s">
        <v>286</v>
      </c>
      <c r="F15" s="50">
        <f>'todas especializaciones'!Q13</f>
        <v>16</v>
      </c>
      <c r="G15" s="144" t="s">
        <v>94</v>
      </c>
      <c r="H15" s="373" t="str">
        <f>'todas especializaciones'!O13</f>
        <v>Mayo 23 de 2015</v>
      </c>
      <c r="I15" s="373" t="str">
        <f>'todas especializaciones'!P13</f>
        <v>Mayo 30 de 2015</v>
      </c>
      <c r="J15" s="159" t="str">
        <f>'todas especializaciones'!N13</f>
        <v>Mayo 23 y 30 de 2015</v>
      </c>
      <c r="K15" s="340">
        <f>'todas especializaciones'!R13</f>
        <v>100000</v>
      </c>
      <c r="L15" s="168">
        <f>'todas especializaciones'!X13</f>
        <v>2050000</v>
      </c>
      <c r="M15" s="168">
        <f>'todas especializaciones'!W13</f>
        <v>450000</v>
      </c>
      <c r="N15" s="267" t="s">
        <v>108</v>
      </c>
      <c r="O15" s="168" t="s">
        <v>36</v>
      </c>
      <c r="P15" s="220"/>
      <c r="Q15" s="47" t="s">
        <v>39</v>
      </c>
      <c r="R15" s="462" t="str">
        <f>'todas especializaciones'!AB13</f>
        <v>Febrero 01 de 1955</v>
      </c>
    </row>
    <row r="16" spans="2:21" ht="61.5" customHeight="1" x14ac:dyDescent="0.25">
      <c r="B16" s="49">
        <v>5</v>
      </c>
      <c r="C16" s="147" t="str">
        <f>'todas especializaciones'!B15</f>
        <v>41.891.350 de Armenia</v>
      </c>
      <c r="D16" s="47" t="str">
        <f>'todas especializaciones'!C15</f>
        <v>Cielo López  Gutiérrez</v>
      </c>
      <c r="E16" s="9" t="s">
        <v>287</v>
      </c>
      <c r="F16" s="50">
        <f>'todas especializaciones'!Q15</f>
        <v>16</v>
      </c>
      <c r="G16" s="144" t="s">
        <v>94</v>
      </c>
      <c r="H16" s="149" t="str">
        <f>'todas especializaciones'!O15</f>
        <v>Junio 27 de 2015</v>
      </c>
      <c r="I16" s="149" t="str">
        <f>'todas especializaciones'!P15</f>
        <v>Julio 04 de 2015</v>
      </c>
      <c r="J16" s="159" t="str">
        <f>'todas especializaciones'!N15</f>
        <v>Junio 27 y Julio 04 de 2015</v>
      </c>
      <c r="K16" s="176">
        <f>'todas especializaciones'!R15</f>
        <v>90000</v>
      </c>
      <c r="L16" s="168">
        <f>'todas especializaciones'!X15</f>
        <v>1440000</v>
      </c>
      <c r="M16" s="181">
        <f>'todas especializaciones'!W57</f>
        <v>0</v>
      </c>
      <c r="N16" s="29" t="s">
        <v>102</v>
      </c>
      <c r="O16" s="183"/>
      <c r="P16" s="183" t="s">
        <v>36</v>
      </c>
      <c r="Q16" s="9" t="s">
        <v>74</v>
      </c>
      <c r="R16" s="462" t="s">
        <v>46</v>
      </c>
      <c r="S16" s="780"/>
      <c r="T16" s="781"/>
      <c r="U16" s="781"/>
    </row>
    <row r="17" spans="2:18" ht="61.5" customHeight="1" x14ac:dyDescent="0.25">
      <c r="B17" s="405">
        <v>6</v>
      </c>
      <c r="C17" s="147" t="str">
        <f>'todas especializaciones'!B16</f>
        <v>19.280.365 de Bogotá</v>
      </c>
      <c r="D17" s="9" t="str">
        <f>'todas especializaciones'!C16</f>
        <v>Jesús Elías Yepes Mendoza</v>
      </c>
      <c r="E17" s="9" t="s">
        <v>288</v>
      </c>
      <c r="F17" s="406">
        <f>'todas especializaciones'!Q16</f>
        <v>32</v>
      </c>
      <c r="G17" s="407" t="s">
        <v>94</v>
      </c>
      <c r="H17" s="408" t="str">
        <f>'todas especializaciones'!O16</f>
        <v>Julio 11 de 2015</v>
      </c>
      <c r="I17" s="266" t="str">
        <f>'todas especializaciones'!P16</f>
        <v>Agosto 01 de 2015</v>
      </c>
      <c r="J17" s="9" t="str">
        <f>'todas especializaciones'!N16</f>
        <v>Julio 11, 18, 25 y Agosto 01 de 2015</v>
      </c>
      <c r="K17" s="176">
        <f>'todas especializaciones'!R16</f>
        <v>90000</v>
      </c>
      <c r="L17" s="409">
        <f>'todas especializaciones'!X16</f>
        <v>4200000</v>
      </c>
      <c r="M17" s="410">
        <f>'todas especializaciones'!W16</f>
        <v>1320000</v>
      </c>
      <c r="N17" s="29" t="s">
        <v>318</v>
      </c>
      <c r="O17" s="411"/>
      <c r="P17" s="411" t="s">
        <v>36</v>
      </c>
      <c r="Q17" s="9" t="s">
        <v>79</v>
      </c>
      <c r="R17" s="116" t="s">
        <v>46</v>
      </c>
    </row>
    <row r="18" spans="2:18" ht="61.5" customHeight="1" x14ac:dyDescent="0.25">
      <c r="B18" s="52">
        <v>7</v>
      </c>
      <c r="C18" s="147" t="str">
        <f>'todas especializaciones'!B17</f>
        <v>79.592.800 de Bogotá</v>
      </c>
      <c r="D18" s="9" t="str">
        <f>'todas especializaciones'!C17</f>
        <v>David Illidge Arrieta</v>
      </c>
      <c r="E18" s="9" t="s">
        <v>289</v>
      </c>
      <c r="F18" s="53">
        <f>'todas especializaciones'!Q17</f>
        <v>16</v>
      </c>
      <c r="G18" s="144" t="s">
        <v>94</v>
      </c>
      <c r="H18" s="149" t="str">
        <f>'todas especializaciones'!O17</f>
        <v>Agosto 08 de 2015</v>
      </c>
      <c r="I18" s="149" t="str">
        <f>'todas especializaciones'!P17</f>
        <v>Agosto 15 de 2015</v>
      </c>
      <c r="J18" s="159" t="str">
        <f>'todas especializaciones'!N17</f>
        <v>Agosto 08 y 15 de 2015</v>
      </c>
      <c r="K18" s="176">
        <f>'todas especializaciones'!R17</f>
        <v>90000</v>
      </c>
      <c r="L18" s="170">
        <f>'todas especializaciones'!X17</f>
        <v>1890000</v>
      </c>
      <c r="M18" s="170">
        <f>'todas especializaciones'!W17</f>
        <v>450000</v>
      </c>
      <c r="N18" s="29" t="s">
        <v>290</v>
      </c>
      <c r="O18" s="170" t="s">
        <v>36</v>
      </c>
      <c r="P18" s="170"/>
      <c r="Q18" s="9" t="s">
        <v>39</v>
      </c>
      <c r="R18" s="462" t="str">
        <f>'todas especializaciones'!AB17</f>
        <v>Enero 20 de 1973</v>
      </c>
    </row>
    <row r="19" spans="2:18" ht="63.75" customHeight="1" thickBot="1" x14ac:dyDescent="0.3">
      <c r="B19" s="54">
        <v>8</v>
      </c>
      <c r="C19" s="260" t="str">
        <f>'todas especializaciones'!B18</f>
        <v>79.262.513 de Bogotá</v>
      </c>
      <c r="D19" s="55" t="str">
        <f>'todas especializaciones'!C18</f>
        <v>William Muñoz Murillo</v>
      </c>
      <c r="E19" s="55" t="s">
        <v>84</v>
      </c>
      <c r="F19" s="56">
        <f>'todas especializaciones'!Q18</f>
        <v>16</v>
      </c>
      <c r="G19" s="224" t="s">
        <v>94</v>
      </c>
      <c r="H19" s="227" t="str">
        <f>'todas especializaciones'!O18</f>
        <v>Agosto 22 de 2015</v>
      </c>
      <c r="I19" s="178" t="str">
        <f>'todas especializaciones'!P18</f>
        <v>Agosto 29 de 2015</v>
      </c>
      <c r="J19" s="160" t="str">
        <f>'todas especializaciones'!N18</f>
        <v>Agosto 22 y 29 de 2015</v>
      </c>
      <c r="K19" s="180">
        <f>'todas especializaciones'!R18</f>
        <v>100000</v>
      </c>
      <c r="L19" s="177">
        <f>'todas especializaciones'!X18</f>
        <v>2260000</v>
      </c>
      <c r="M19" s="182">
        <f>'todas especializaciones'!W18</f>
        <v>660000</v>
      </c>
      <c r="N19" s="201" t="s">
        <v>457</v>
      </c>
      <c r="O19" s="185"/>
      <c r="P19" s="185" t="s">
        <v>36</v>
      </c>
      <c r="Q19" s="55" t="s">
        <v>79</v>
      </c>
      <c r="R19" s="462" t="s">
        <v>46</v>
      </c>
    </row>
    <row r="20" spans="2:18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179"/>
      <c r="L20" s="62"/>
      <c r="M20" s="63"/>
      <c r="N20" s="63"/>
      <c r="O20" s="63"/>
      <c r="P20" s="63"/>
      <c r="Q20" s="60"/>
      <c r="R20" s="60"/>
    </row>
    <row r="21" spans="2:18" x14ac:dyDescent="0.25">
      <c r="B21" s="57"/>
      <c r="C21" s="58"/>
      <c r="D21" s="59"/>
      <c r="E21" s="60"/>
      <c r="F21" s="57"/>
      <c r="G21" s="57"/>
      <c r="H21" s="61"/>
      <c r="I21" s="57"/>
      <c r="J21" s="60"/>
      <c r="K21" s="60"/>
      <c r="L21" s="62"/>
      <c r="M21" s="63"/>
      <c r="N21" s="63"/>
      <c r="O21" s="63"/>
      <c r="P21" s="63"/>
      <c r="Q21" s="60"/>
      <c r="R21" s="60"/>
    </row>
    <row r="22" spans="2:18" x14ac:dyDescent="0.25">
      <c r="B22" s="807" t="s">
        <v>109</v>
      </c>
      <c r="C22" s="807"/>
      <c r="D22" s="807"/>
      <c r="E22" s="807"/>
      <c r="F22" s="807"/>
      <c r="G22" s="807"/>
      <c r="H22" s="807"/>
    </row>
    <row r="23" spans="2:18" ht="15" customHeight="1" x14ac:dyDescent="0.25">
      <c r="B23" s="202"/>
    </row>
    <row r="24" spans="2:18" ht="15.75" x14ac:dyDescent="0.25">
      <c r="B24" s="782" t="s">
        <v>110</v>
      </c>
      <c r="C24" s="782"/>
      <c r="D24" s="782"/>
      <c r="E24" s="782"/>
      <c r="F24" s="782"/>
      <c r="G24" s="782"/>
      <c r="H24" s="782"/>
      <c r="I24" s="64"/>
      <c r="J24" s="64"/>
      <c r="K24" s="64"/>
      <c r="L24" s="65"/>
      <c r="M24" s="65"/>
      <c r="N24" s="65"/>
      <c r="O24" s="65"/>
      <c r="P24" s="65"/>
      <c r="Q24" s="64"/>
      <c r="R24" s="64"/>
    </row>
    <row r="25" spans="2:18" ht="15.75" x14ac:dyDescent="0.25">
      <c r="B25" s="782" t="s">
        <v>111</v>
      </c>
      <c r="C25" s="782"/>
      <c r="D25" s="782"/>
      <c r="E25" s="782"/>
      <c r="F25" s="782"/>
      <c r="G25" s="782"/>
      <c r="H25" s="782"/>
      <c r="I25" s="64"/>
      <c r="J25" s="64"/>
      <c r="K25" s="64"/>
      <c r="L25" s="65"/>
      <c r="M25" s="65"/>
      <c r="N25" s="65"/>
      <c r="O25" s="65"/>
      <c r="P25" s="65"/>
      <c r="Q25" s="64"/>
      <c r="R25" s="64"/>
    </row>
    <row r="26" spans="2:18" ht="15.75" x14ac:dyDescent="0.25">
      <c r="B26" s="203"/>
      <c r="I26" s="64"/>
      <c r="J26" s="64"/>
      <c r="K26" s="64"/>
      <c r="L26" s="65"/>
      <c r="M26" s="65"/>
      <c r="N26" s="65"/>
      <c r="O26" s="65"/>
      <c r="P26" s="65"/>
      <c r="Q26" s="64"/>
      <c r="R26" s="64"/>
    </row>
    <row r="27" spans="2:18" ht="45" x14ac:dyDescent="0.6">
      <c r="B27" s="810" t="s">
        <v>61</v>
      </c>
      <c r="C27" s="810"/>
      <c r="D27" s="810"/>
      <c r="E27" s="204" t="s">
        <v>112</v>
      </c>
      <c r="H27" s="205" t="s">
        <v>113</v>
      </c>
      <c r="I27" s="64"/>
      <c r="J27" s="64"/>
      <c r="K27" s="64"/>
      <c r="L27" s="65"/>
      <c r="M27" s="65"/>
      <c r="N27" s="65"/>
      <c r="O27" s="65"/>
      <c r="P27" s="65"/>
      <c r="Q27" s="64"/>
      <c r="R27" s="64"/>
    </row>
    <row r="28" spans="2:18" ht="3" customHeight="1" x14ac:dyDescent="0.25">
      <c r="C28" s="811"/>
      <c r="D28" s="811"/>
      <c r="E28" s="811"/>
      <c r="F28" s="811"/>
      <c r="G28" s="247"/>
      <c r="H28" s="812"/>
      <c r="I28" s="812"/>
      <c r="J28" s="81"/>
      <c r="K28" s="81"/>
      <c r="L28" s="164"/>
      <c r="M28" s="65"/>
      <c r="N28" s="65"/>
      <c r="O28" s="65"/>
      <c r="P28" s="65"/>
      <c r="Q28" s="82"/>
      <c r="R28" s="82"/>
    </row>
    <row r="29" spans="2:18" hidden="1" x14ac:dyDescent="0.25"/>
    <row r="30" spans="2:18" hidden="1" x14ac:dyDescent="0.25"/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244"/>
      <c r="F37" s="244"/>
      <c r="G37" s="244"/>
      <c r="H37" s="244"/>
      <c r="I37" s="244"/>
      <c r="J37" s="244"/>
      <c r="K37" s="244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244"/>
      <c r="F39" s="244"/>
      <c r="G39" s="244"/>
      <c r="H39" s="244"/>
      <c r="I39" s="244"/>
      <c r="J39" s="244"/>
      <c r="K39" s="244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244"/>
      <c r="F40" s="244"/>
      <c r="G40" s="244"/>
      <c r="H40" s="244"/>
      <c r="I40" s="244"/>
      <c r="J40" s="244"/>
      <c r="K40" s="244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68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68"/>
      <c r="L45" s="814" t="s">
        <v>49</v>
      </c>
      <c r="M45" s="814"/>
      <c r="N45" s="814"/>
      <c r="O45" s="814"/>
      <c r="P45" s="814"/>
      <c r="Q45" s="814"/>
      <c r="R45" s="245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8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8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8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8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8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246"/>
      <c r="D55" s="246"/>
      <c r="E55" s="68"/>
      <c r="F55" s="246"/>
      <c r="G55" s="246"/>
      <c r="H55" s="246"/>
      <c r="I55" s="246"/>
      <c r="J55" s="68"/>
      <c r="K55" s="68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246"/>
      <c r="D56" s="246"/>
      <c r="E56" s="68"/>
      <c r="F56" s="246"/>
      <c r="G56" s="246"/>
      <c r="H56" s="246"/>
      <c r="I56" s="246"/>
      <c r="J56" s="68"/>
      <c r="K56" s="68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246"/>
      <c r="D57" s="246"/>
      <c r="E57" s="68"/>
      <c r="F57" s="246"/>
      <c r="G57" s="246"/>
      <c r="H57" s="246"/>
      <c r="I57" s="246"/>
      <c r="J57" s="68"/>
      <c r="K57" s="68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246"/>
      <c r="D58" s="246"/>
      <c r="E58" s="68"/>
      <c r="F58" s="246"/>
      <c r="G58" s="246"/>
      <c r="H58" s="246"/>
      <c r="I58" s="246"/>
      <c r="J58" s="68"/>
      <c r="K58" s="68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246"/>
      <c r="D59" s="246"/>
      <c r="E59" s="68"/>
      <c r="F59" s="246"/>
      <c r="G59" s="246"/>
      <c r="H59" s="246"/>
      <c r="I59" s="246"/>
      <c r="J59" s="68"/>
      <c r="K59" s="68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246"/>
      <c r="D60" s="246"/>
      <c r="E60" s="68"/>
      <c r="F60" s="246"/>
      <c r="G60" s="246"/>
      <c r="H60" s="246"/>
      <c r="I60" s="246"/>
      <c r="J60" s="68"/>
      <c r="K60" s="68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8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8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243"/>
      <c r="O65" s="243"/>
      <c r="P65" s="243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8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67"/>
      <c r="N67" s="67"/>
      <c r="O67" s="67"/>
      <c r="P67" s="67"/>
      <c r="Q67" s="66"/>
      <c r="R67" s="66"/>
    </row>
  </sheetData>
  <mergeCells count="27">
    <mergeCell ref="B24:H24"/>
    <mergeCell ref="C54:D54"/>
    <mergeCell ref="F54:I54"/>
    <mergeCell ref="C65:M65"/>
    <mergeCell ref="B27:D27"/>
    <mergeCell ref="C28:F28"/>
    <mergeCell ref="H28:I28"/>
    <mergeCell ref="A38:R38"/>
    <mergeCell ref="C45:D45"/>
    <mergeCell ref="F45:I45"/>
    <mergeCell ref="L45:Q45"/>
    <mergeCell ref="S16:U16"/>
    <mergeCell ref="B25:H25"/>
    <mergeCell ref="B2:D3"/>
    <mergeCell ref="E2:J3"/>
    <mergeCell ref="L2:R3"/>
    <mergeCell ref="B10:B11"/>
    <mergeCell ref="C10:D10"/>
    <mergeCell ref="E10:E11"/>
    <mergeCell ref="F10:F11"/>
    <mergeCell ref="G10:G11"/>
    <mergeCell ref="H10:J10"/>
    <mergeCell ref="K10:L10"/>
    <mergeCell ref="M10:M11"/>
    <mergeCell ref="N10:N11"/>
    <mergeCell ref="O10:R10"/>
    <mergeCell ref="B22:H22"/>
  </mergeCells>
  <pageMargins left="1.5748031496062993" right="0.11811023622047245" top="0.35433070866141736" bottom="0.35433070866141736" header="0.31496062992125984" footer="0.31496062992125984"/>
  <pageSetup paperSize="5" scale="63" orientation="landscape" r:id="rId1"/>
  <rowBreaks count="1" manualBreakCount="1">
    <brk id="3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view="pageBreakPreview" topLeftCell="A10" zoomScale="70" zoomScaleNormal="100" zoomScaleSheetLayoutView="70" workbookViewId="0">
      <selection activeCell="H12" sqref="H12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4.85546875" customWidth="1"/>
    <col min="4" max="4" width="23.42578125" customWidth="1"/>
    <col min="5" max="5" width="26" customWidth="1"/>
    <col min="6" max="6" width="9.85546875" customWidth="1"/>
    <col min="7" max="7" width="10.7109375" customWidth="1"/>
    <col min="8" max="10" width="14.42578125" customWidth="1"/>
    <col min="11" max="11" width="12" customWidth="1"/>
    <col min="12" max="12" width="11.140625" style="44" customWidth="1"/>
    <col min="13" max="13" width="11.7109375" style="44" customWidth="1"/>
    <col min="14" max="14" width="14.28515625" style="44" customWidth="1"/>
    <col min="15" max="15" width="5.5703125" style="44" customWidth="1"/>
    <col min="16" max="16" width="5.42578125" style="44" customWidth="1"/>
    <col min="17" max="17" width="11.2851562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787" t="s">
        <v>50</v>
      </c>
      <c r="F2" s="787"/>
      <c r="G2" s="787"/>
      <c r="H2" s="787"/>
      <c r="I2" s="787"/>
      <c r="J2" s="787"/>
      <c r="K2" s="818"/>
      <c r="L2" s="789" t="s">
        <v>60</v>
      </c>
      <c r="M2" s="789"/>
      <c r="N2" s="789"/>
      <c r="O2" s="789"/>
      <c r="P2" s="789"/>
      <c r="Q2" s="789"/>
      <c r="R2" s="790"/>
    </row>
    <row r="3" spans="2:21" ht="15.75" thickBot="1" x14ac:dyDescent="0.3">
      <c r="B3" s="785"/>
      <c r="C3" s="786"/>
      <c r="D3" s="786"/>
      <c r="E3" s="788"/>
      <c r="F3" s="788"/>
      <c r="G3" s="788"/>
      <c r="H3" s="788"/>
      <c r="I3" s="788"/>
      <c r="J3" s="788"/>
      <c r="K3" s="819"/>
      <c r="L3" s="791"/>
      <c r="M3" s="791"/>
      <c r="N3" s="791"/>
      <c r="O3" s="791"/>
      <c r="P3" s="791"/>
      <c r="Q3" s="791"/>
      <c r="R3" s="792"/>
    </row>
    <row r="5" spans="2:21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117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3"/>
      <c r="P6" s="43"/>
      <c r="Q6" s="40"/>
      <c r="R6" s="40"/>
    </row>
    <row r="7" spans="2:21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448</v>
      </c>
      <c r="J7" s="85"/>
      <c r="K7" s="85"/>
      <c r="L7" s="85"/>
      <c r="M7" s="85"/>
      <c r="N7" s="85"/>
      <c r="O7" s="85"/>
      <c r="P7" s="85"/>
      <c r="Q7" s="85"/>
      <c r="R7" s="85"/>
    </row>
    <row r="9" spans="2:21" ht="15.75" thickBot="1" x14ac:dyDescent="0.3">
      <c r="K9" s="287"/>
      <c r="L9" s="288"/>
      <c r="M9" s="288"/>
      <c r="N9" s="288"/>
      <c r="O9" s="288"/>
      <c r="P9" s="288"/>
      <c r="Q9" s="287"/>
      <c r="R9" s="287"/>
    </row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798" t="s">
        <v>96</v>
      </c>
      <c r="L10" s="799"/>
      <c r="M10" s="816" t="s">
        <v>55</v>
      </c>
      <c r="N10" s="817" t="s">
        <v>89</v>
      </c>
      <c r="O10" s="804" t="s">
        <v>90</v>
      </c>
      <c r="P10" s="805"/>
      <c r="Q10" s="805"/>
      <c r="R10" s="806"/>
    </row>
    <row r="11" spans="2:21" ht="43.5" customHeight="1" thickBot="1" x14ac:dyDescent="0.3">
      <c r="B11" s="794"/>
      <c r="C11" s="241" t="s">
        <v>21</v>
      </c>
      <c r="D11" s="241" t="s">
        <v>43</v>
      </c>
      <c r="E11" s="662"/>
      <c r="F11" s="662"/>
      <c r="G11" s="797"/>
      <c r="H11" s="241" t="s">
        <v>57</v>
      </c>
      <c r="I11" s="241" t="s">
        <v>58</v>
      </c>
      <c r="J11" s="241" t="s">
        <v>59</v>
      </c>
      <c r="K11" s="250" t="s">
        <v>93</v>
      </c>
      <c r="L11" s="251" t="s">
        <v>88</v>
      </c>
      <c r="M11" s="801"/>
      <c r="N11" s="817"/>
      <c r="O11" s="251" t="s">
        <v>91</v>
      </c>
      <c r="P11" s="251" t="s">
        <v>62</v>
      </c>
      <c r="Q11" s="250" t="s">
        <v>92</v>
      </c>
      <c r="R11" s="250" t="s">
        <v>80</v>
      </c>
    </row>
    <row r="12" spans="2:21" ht="61.5" customHeight="1" x14ac:dyDescent="0.25">
      <c r="B12" s="214">
        <v>1</v>
      </c>
      <c r="C12" s="391" t="str">
        <f>'todas especializaciones'!B19</f>
        <v>16.748.786 de Cali</v>
      </c>
      <c r="D12" s="215" t="str">
        <f>'todas especializaciones'!C19</f>
        <v>Carlos Alberto Montealegre Escobar</v>
      </c>
      <c r="E12" s="215" t="s">
        <v>458</v>
      </c>
      <c r="F12" s="50">
        <f>'todas especializaciones'!Q19</f>
        <v>16</v>
      </c>
      <c r="G12" s="144" t="s">
        <v>94</v>
      </c>
      <c r="H12" s="218" t="str">
        <f>'todas especializaciones'!O19</f>
        <v>Mayo 16 de 2015</v>
      </c>
      <c r="I12" s="218" t="str">
        <f>'todas especializaciones'!P19</f>
        <v>Mayo 23 de 2015</v>
      </c>
      <c r="J12" s="265" t="str">
        <f>'todas especializaciones'!N19</f>
        <v>Mayo 16 y 23 de 2015</v>
      </c>
      <c r="K12" s="219">
        <f>'todas especializaciones'!R19</f>
        <v>90000</v>
      </c>
      <c r="L12" s="220">
        <f>'todas especializaciones'!X19</f>
        <v>1440000</v>
      </c>
      <c r="M12" s="220">
        <f>'todas especializaciones'!W19</f>
        <v>0</v>
      </c>
      <c r="N12" s="272" t="s">
        <v>100</v>
      </c>
      <c r="O12" s="220"/>
      <c r="P12" s="220" t="s">
        <v>36</v>
      </c>
      <c r="Q12" s="215" t="s">
        <v>74</v>
      </c>
      <c r="R12" s="462" t="s">
        <v>46</v>
      </c>
      <c r="S12" s="815"/>
      <c r="T12" s="815"/>
      <c r="U12" s="815"/>
    </row>
    <row r="13" spans="2:21" ht="61.5" customHeight="1" x14ac:dyDescent="0.25">
      <c r="B13" s="49">
        <v>2</v>
      </c>
      <c r="C13" s="392" t="str">
        <f>'todas especializaciones'!B21</f>
        <v>16.659.207 de Cali</v>
      </c>
      <c r="D13" s="9" t="str">
        <f>'todas especializaciones'!C21</f>
        <v>Alfredo Beltrán Amador</v>
      </c>
      <c r="E13" s="9" t="s">
        <v>85</v>
      </c>
      <c r="F13" s="50">
        <f>'todas especializaciones'!Q21</f>
        <v>32</v>
      </c>
      <c r="G13" s="144" t="s">
        <v>94</v>
      </c>
      <c r="H13" s="149" t="str">
        <f>'todas especializaciones'!O21</f>
        <v>Mayo 30 de 2015</v>
      </c>
      <c r="I13" s="149" t="str">
        <f>'todas especializaciones'!P21</f>
        <v>Junio 20 de 2015</v>
      </c>
      <c r="J13" s="159" t="str">
        <f>'todas especializaciones'!N21</f>
        <v>Mayo 30 y junio 06, 13 y 20 de 2015</v>
      </c>
      <c r="K13" s="176">
        <f>'todas especializaciones'!R21</f>
        <v>100000</v>
      </c>
      <c r="L13" s="168">
        <f>'todas especializaciones'!X21</f>
        <v>4520000</v>
      </c>
      <c r="M13" s="168">
        <f>'todas especializaciones'!W21</f>
        <v>1320000</v>
      </c>
      <c r="N13" s="273" t="s">
        <v>292</v>
      </c>
      <c r="O13" s="168"/>
      <c r="P13" s="168" t="s">
        <v>36</v>
      </c>
      <c r="Q13" s="9" t="s">
        <v>79</v>
      </c>
      <c r="R13" s="462" t="s">
        <v>46</v>
      </c>
    </row>
    <row r="14" spans="2:21" ht="61.5" customHeight="1" thickBot="1" x14ac:dyDescent="0.3">
      <c r="B14" s="49">
        <v>3</v>
      </c>
      <c r="C14" s="147" t="str">
        <f>'todas especializaciones'!B22</f>
        <v>41.908.586 de Armenia</v>
      </c>
      <c r="D14" s="9" t="str">
        <f>'todas especializaciones'!C22</f>
        <v>Lina María López Jimenez</v>
      </c>
      <c r="E14" s="9" t="s">
        <v>293</v>
      </c>
      <c r="F14" s="490">
        <f>'todas especializaciones'!Q22</f>
        <v>16</v>
      </c>
      <c r="G14" s="142" t="s">
        <v>94</v>
      </c>
      <c r="H14" s="149" t="str">
        <f>'todas especializaciones'!O22</f>
        <v>Junio 27 de 2015</v>
      </c>
      <c r="I14" s="266" t="str">
        <f>'todas especializaciones'!P22</f>
        <v>Julio 04 de 2015</v>
      </c>
      <c r="J14" s="159" t="str">
        <f>'todas especializaciones'!N22</f>
        <v>Junio 27 y Julio 04 de 2015</v>
      </c>
      <c r="K14" s="176">
        <f>'todas especializaciones'!R22</f>
        <v>100000</v>
      </c>
      <c r="L14" s="168">
        <f>'todas especializaciones'!X22</f>
        <v>1600000</v>
      </c>
      <c r="M14" s="168">
        <f>'todas especializaciones'!W22</f>
        <v>0</v>
      </c>
      <c r="N14" s="190" t="s">
        <v>116</v>
      </c>
      <c r="O14" s="168"/>
      <c r="P14" s="168" t="s">
        <v>36</v>
      </c>
      <c r="Q14" s="9" t="s">
        <v>74</v>
      </c>
      <c r="R14" s="489" t="s">
        <v>46</v>
      </c>
    </row>
    <row r="15" spans="2:21" ht="61.5" customHeight="1" thickBot="1" x14ac:dyDescent="0.3">
      <c r="B15" s="49">
        <v>4</v>
      </c>
      <c r="C15" s="392" t="str">
        <f>'todas especializaciones'!B24</f>
        <v xml:space="preserve">10.278.992 de Manizales </v>
      </c>
      <c r="D15" s="9" t="str">
        <f>'todas especializaciones'!C24</f>
        <v>Juan Carlos Chica Mesa</v>
      </c>
      <c r="E15" s="9" t="s">
        <v>294</v>
      </c>
      <c r="F15" s="50">
        <f>'todas especializaciones'!Q24</f>
        <v>32</v>
      </c>
      <c r="G15" s="217" t="s">
        <v>94</v>
      </c>
      <c r="H15" s="149" t="str">
        <f>'todas especializaciones'!O24</f>
        <v>Julio 25 de 2015</v>
      </c>
      <c r="I15" s="149" t="str">
        <f>'todas especializaciones'!P24</f>
        <v>Agosto 15 de 2015</v>
      </c>
      <c r="J15" s="159" t="str">
        <f>'todas especializaciones'!N24</f>
        <v>Julio 25, Agosto 01, 08 y  15 de 2015</v>
      </c>
      <c r="K15" s="176">
        <f>'todas especializaciones'!R24</f>
        <v>100000</v>
      </c>
      <c r="L15" s="168">
        <f>'todas especializaciones'!X24</f>
        <v>4520000</v>
      </c>
      <c r="M15" s="168">
        <f>'todas especializaciones'!W24</f>
        <v>1320000</v>
      </c>
      <c r="N15" s="258" t="s">
        <v>295</v>
      </c>
      <c r="O15" s="168"/>
      <c r="P15" s="168" t="s">
        <v>36</v>
      </c>
      <c r="Q15" s="9" t="s">
        <v>78</v>
      </c>
      <c r="R15" s="462" t="s">
        <v>46</v>
      </c>
    </row>
    <row r="16" spans="2:21" ht="61.5" customHeight="1" x14ac:dyDescent="0.25">
      <c r="B16" s="49">
        <v>5</v>
      </c>
      <c r="C16" s="392" t="str">
        <f>'todas especializaciones'!B26</f>
        <v>16.780.833 de Cali</v>
      </c>
      <c r="D16" s="9" t="str">
        <f>'todas especializaciones'!C26</f>
        <v>Juan Carlos Aguilar Joyas</v>
      </c>
      <c r="E16" s="9" t="s">
        <v>296</v>
      </c>
      <c r="F16" s="50">
        <f>'todas especializaciones'!Q26</f>
        <v>32</v>
      </c>
      <c r="G16" s="217" t="s">
        <v>94</v>
      </c>
      <c r="H16" s="149" t="str">
        <f>'todas especializaciones'!O26</f>
        <v>Agosto 22 de 2015</v>
      </c>
      <c r="I16" s="149" t="str">
        <f>'todas especializaciones'!P26</f>
        <v>Septiembre 12 de 2015</v>
      </c>
      <c r="J16" s="159" t="str">
        <f>'todas especializaciones'!N26</f>
        <v>Agosto 22, 29 y Septiembre 05 y 12 de 2015</v>
      </c>
      <c r="K16" s="176">
        <f>'todas especializaciones'!R26</f>
        <v>100000</v>
      </c>
      <c r="L16" s="168">
        <f>'todas especializaciones'!X26</f>
        <v>4520000</v>
      </c>
      <c r="M16" s="181">
        <f>'todas especializaciones'!W26</f>
        <v>1320000</v>
      </c>
      <c r="N16" s="190" t="s">
        <v>297</v>
      </c>
      <c r="O16" s="183"/>
      <c r="P16" s="183" t="s">
        <v>36</v>
      </c>
      <c r="Q16" s="9" t="s">
        <v>79</v>
      </c>
      <c r="R16" s="462" t="s">
        <v>46</v>
      </c>
    </row>
    <row r="17" spans="2:18" ht="61.5" customHeight="1" x14ac:dyDescent="0.25">
      <c r="B17" s="52">
        <v>6</v>
      </c>
      <c r="C17" s="147"/>
      <c r="D17" s="9"/>
      <c r="E17" s="9"/>
      <c r="F17" s="53"/>
      <c r="G17" s="144"/>
      <c r="H17" s="166"/>
      <c r="I17" s="149"/>
      <c r="J17" s="9"/>
      <c r="K17" s="176"/>
      <c r="L17" s="169"/>
      <c r="M17" s="170"/>
      <c r="N17" s="190"/>
      <c r="O17" s="184"/>
      <c r="P17" s="184"/>
      <c r="Q17" s="9"/>
      <c r="R17" s="222"/>
    </row>
    <row r="18" spans="2:18" ht="61.5" customHeight="1" x14ac:dyDescent="0.25">
      <c r="B18" s="52">
        <v>7</v>
      </c>
      <c r="C18" s="147"/>
      <c r="D18" s="9"/>
      <c r="E18" s="9"/>
      <c r="F18" s="53"/>
      <c r="G18" s="144"/>
      <c r="H18" s="149"/>
      <c r="I18" s="149"/>
      <c r="J18" s="159"/>
      <c r="K18" s="176"/>
      <c r="L18" s="170"/>
      <c r="M18" s="170"/>
      <c r="N18" s="259"/>
      <c r="O18" s="170"/>
      <c r="P18" s="170"/>
      <c r="Q18" s="9"/>
      <c r="R18" s="222"/>
    </row>
    <row r="19" spans="2:18" ht="63.75" customHeight="1" thickBot="1" x14ac:dyDescent="0.3">
      <c r="B19" s="54">
        <v>8</v>
      </c>
      <c r="C19" s="260"/>
      <c r="D19" s="55"/>
      <c r="E19" s="55"/>
      <c r="F19" s="56"/>
      <c r="G19" s="224"/>
      <c r="H19" s="227"/>
      <c r="I19" s="178"/>
      <c r="J19" s="160"/>
      <c r="K19" s="180"/>
      <c r="L19" s="177"/>
      <c r="M19" s="182"/>
      <c r="N19" s="201"/>
      <c r="O19" s="185"/>
      <c r="P19" s="185"/>
      <c r="Q19" s="55"/>
      <c r="R19" s="225"/>
    </row>
    <row r="20" spans="2:18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179"/>
      <c r="L20" s="62"/>
      <c r="M20" s="63"/>
      <c r="N20" s="63"/>
      <c r="O20" s="63"/>
      <c r="P20" s="63"/>
      <c r="Q20" s="60"/>
      <c r="R20" s="60"/>
    </row>
    <row r="21" spans="2:18" x14ac:dyDescent="0.25">
      <c r="B21" s="57"/>
      <c r="C21" s="58"/>
      <c r="D21" s="59"/>
      <c r="E21" s="60"/>
      <c r="F21" s="57"/>
      <c r="G21" s="57"/>
      <c r="H21" s="61"/>
      <c r="I21" s="57"/>
      <c r="J21" s="60"/>
      <c r="K21" s="60"/>
      <c r="L21" s="62"/>
      <c r="M21" s="63"/>
      <c r="N21" s="63"/>
      <c r="O21" s="63"/>
      <c r="P21" s="63"/>
      <c r="Q21" s="60"/>
      <c r="R21" s="60"/>
    </row>
    <row r="22" spans="2:18" x14ac:dyDescent="0.25">
      <c r="B22" s="807" t="s">
        <v>109</v>
      </c>
      <c r="C22" s="807"/>
      <c r="D22" s="807"/>
      <c r="E22" s="807"/>
      <c r="F22" s="807"/>
      <c r="G22" s="807"/>
      <c r="H22" s="807"/>
    </row>
    <row r="23" spans="2:18" ht="15" customHeight="1" x14ac:dyDescent="0.25">
      <c r="B23" s="202"/>
    </row>
    <row r="24" spans="2:18" ht="15.75" x14ac:dyDescent="0.25">
      <c r="B24" s="782" t="s">
        <v>110</v>
      </c>
      <c r="C24" s="782"/>
      <c r="D24" s="782"/>
      <c r="E24" s="782"/>
      <c r="F24" s="782"/>
      <c r="G24" s="782"/>
      <c r="H24" s="782"/>
      <c r="I24" s="64"/>
      <c r="J24" s="64"/>
      <c r="K24" s="64"/>
      <c r="L24" s="65"/>
      <c r="M24" s="65"/>
      <c r="N24" s="65"/>
      <c r="O24" s="65"/>
      <c r="P24" s="65"/>
      <c r="Q24" s="64"/>
      <c r="R24" s="64"/>
    </row>
    <row r="25" spans="2:18" ht="15.75" x14ac:dyDescent="0.25">
      <c r="B25" s="782" t="s">
        <v>111</v>
      </c>
      <c r="C25" s="782"/>
      <c r="D25" s="782"/>
      <c r="E25" s="782"/>
      <c r="F25" s="782"/>
      <c r="G25" s="782"/>
      <c r="H25" s="782"/>
      <c r="I25" s="64"/>
      <c r="J25" s="64"/>
      <c r="K25" s="64"/>
      <c r="L25" s="65"/>
      <c r="M25" s="65"/>
      <c r="N25" s="65"/>
      <c r="O25" s="65"/>
      <c r="P25" s="65"/>
      <c r="Q25" s="64"/>
      <c r="R25" s="64"/>
    </row>
    <row r="26" spans="2:18" ht="15.75" x14ac:dyDescent="0.25">
      <c r="B26" s="203"/>
      <c r="I26" s="64"/>
      <c r="J26" s="64"/>
      <c r="K26" s="64"/>
      <c r="L26" s="65"/>
      <c r="M26" s="65"/>
      <c r="N26" s="65"/>
      <c r="O26" s="65"/>
      <c r="P26" s="65"/>
      <c r="Q26" s="64"/>
      <c r="R26" s="64"/>
    </row>
    <row r="27" spans="2:18" ht="45" x14ac:dyDescent="0.6">
      <c r="B27" s="810" t="s">
        <v>61</v>
      </c>
      <c r="C27" s="810"/>
      <c r="D27" s="810"/>
      <c r="E27" s="204" t="s">
        <v>112</v>
      </c>
      <c r="H27" s="205" t="s">
        <v>113</v>
      </c>
      <c r="I27" s="64"/>
      <c r="J27" s="64"/>
      <c r="K27" s="64"/>
      <c r="L27" s="65"/>
      <c r="M27" s="65"/>
      <c r="N27" s="65"/>
      <c r="O27" s="65"/>
      <c r="P27" s="65"/>
      <c r="Q27" s="64"/>
      <c r="R27" s="64"/>
    </row>
    <row r="28" spans="2:18" ht="3" customHeight="1" x14ac:dyDescent="0.25">
      <c r="C28" s="811"/>
      <c r="D28" s="811"/>
      <c r="E28" s="811"/>
      <c r="F28" s="811"/>
      <c r="G28" s="247"/>
      <c r="H28" s="812"/>
      <c r="I28" s="812"/>
      <c r="J28" s="81"/>
      <c r="K28" s="81"/>
      <c r="L28" s="164"/>
      <c r="M28" s="65"/>
      <c r="N28" s="65"/>
      <c r="O28" s="65"/>
      <c r="P28" s="65"/>
      <c r="Q28" s="82"/>
      <c r="R28" s="82"/>
    </row>
    <row r="29" spans="2:18" hidden="1" x14ac:dyDescent="0.25"/>
    <row r="30" spans="2:18" hidden="1" x14ac:dyDescent="0.25"/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244"/>
      <c r="F37" s="244"/>
      <c r="G37" s="244"/>
      <c r="H37" s="244"/>
      <c r="I37" s="244"/>
      <c r="J37" s="244"/>
      <c r="K37" s="244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244"/>
      <c r="F39" s="244"/>
      <c r="G39" s="244"/>
      <c r="H39" s="244"/>
      <c r="I39" s="244"/>
      <c r="J39" s="244"/>
      <c r="K39" s="244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244"/>
      <c r="F40" s="244"/>
      <c r="G40" s="244"/>
      <c r="H40" s="244"/>
      <c r="I40" s="244"/>
      <c r="J40" s="244"/>
      <c r="K40" s="244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68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68"/>
      <c r="L45" s="814" t="s">
        <v>49</v>
      </c>
      <c r="M45" s="814"/>
      <c r="N45" s="814"/>
      <c r="O45" s="814"/>
      <c r="P45" s="814"/>
      <c r="Q45" s="814"/>
      <c r="R45" s="245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8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8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8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8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8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246"/>
      <c r="D55" s="246"/>
      <c r="E55" s="68"/>
      <c r="F55" s="246"/>
      <c r="G55" s="246"/>
      <c r="H55" s="246"/>
      <c r="I55" s="246"/>
      <c r="J55" s="68"/>
      <c r="K55" s="68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246"/>
      <c r="D56" s="246"/>
      <c r="E56" s="68"/>
      <c r="F56" s="246"/>
      <c r="G56" s="246"/>
      <c r="H56" s="246"/>
      <c r="I56" s="246"/>
      <c r="J56" s="68"/>
      <c r="K56" s="68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246"/>
      <c r="D57" s="246"/>
      <c r="E57" s="68"/>
      <c r="F57" s="246"/>
      <c r="G57" s="246"/>
      <c r="H57" s="246"/>
      <c r="I57" s="246"/>
      <c r="J57" s="68"/>
      <c r="K57" s="68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246"/>
      <c r="D58" s="246"/>
      <c r="E58" s="68"/>
      <c r="F58" s="246"/>
      <c r="G58" s="246"/>
      <c r="H58" s="246"/>
      <c r="I58" s="246"/>
      <c r="J58" s="68"/>
      <c r="K58" s="68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246"/>
      <c r="D59" s="246"/>
      <c r="E59" s="68"/>
      <c r="F59" s="246"/>
      <c r="G59" s="246"/>
      <c r="H59" s="246"/>
      <c r="I59" s="246"/>
      <c r="J59" s="68"/>
      <c r="K59" s="68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246"/>
      <c r="D60" s="246"/>
      <c r="E60" s="68"/>
      <c r="F60" s="246"/>
      <c r="G60" s="246"/>
      <c r="H60" s="246"/>
      <c r="I60" s="246"/>
      <c r="J60" s="68"/>
      <c r="K60" s="68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8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8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243"/>
      <c r="O65" s="243"/>
      <c r="P65" s="243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8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67"/>
      <c r="N67" s="67"/>
      <c r="O67" s="67"/>
      <c r="P67" s="67"/>
      <c r="Q67" s="66"/>
      <c r="R67" s="66"/>
    </row>
  </sheetData>
  <mergeCells count="28">
    <mergeCell ref="K2:K3"/>
    <mergeCell ref="B24:H24"/>
    <mergeCell ref="C54:D54"/>
    <mergeCell ref="F54:I54"/>
    <mergeCell ref="C65:M65"/>
    <mergeCell ref="B27:D27"/>
    <mergeCell ref="C28:F28"/>
    <mergeCell ref="H28:I28"/>
    <mergeCell ref="A38:R38"/>
    <mergeCell ref="C45:D45"/>
    <mergeCell ref="F45:I45"/>
    <mergeCell ref="L45:Q45"/>
    <mergeCell ref="S12:U12"/>
    <mergeCell ref="B25:H25"/>
    <mergeCell ref="B2:D3"/>
    <mergeCell ref="E2:J3"/>
    <mergeCell ref="L2:R3"/>
    <mergeCell ref="B10:B11"/>
    <mergeCell ref="C10:D10"/>
    <mergeCell ref="E10:E11"/>
    <mergeCell ref="F10:F11"/>
    <mergeCell ref="G10:G11"/>
    <mergeCell ref="H10:J10"/>
    <mergeCell ref="K10:L10"/>
    <mergeCell ref="M10:M11"/>
    <mergeCell ref="N10:N11"/>
    <mergeCell ref="O10:R10"/>
    <mergeCell ref="B22:H22"/>
  </mergeCells>
  <pageMargins left="1.5748031496062993" right="0.11811023622047245" top="0.35433070866141736" bottom="0.35433070866141736" header="0.31496062992125984" footer="0.31496062992125984"/>
  <pageSetup paperSize="5" scale="63" orientation="landscape" r:id="rId1"/>
  <rowBreaks count="1" manualBreakCount="1">
    <brk id="3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14" zoomScale="70" zoomScaleNormal="100" zoomScaleSheetLayoutView="70" workbookViewId="0">
      <selection activeCell="I12" sqref="I12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4.85546875" customWidth="1"/>
    <col min="4" max="4" width="23.42578125" customWidth="1"/>
    <col min="5" max="5" width="26" customWidth="1"/>
    <col min="6" max="6" width="9.85546875" customWidth="1"/>
    <col min="7" max="7" width="10.7109375" customWidth="1"/>
    <col min="8" max="10" width="14.42578125" customWidth="1"/>
    <col min="11" max="11" width="12" customWidth="1"/>
    <col min="12" max="12" width="11.140625" style="44" customWidth="1"/>
    <col min="13" max="13" width="11.7109375" style="44" customWidth="1"/>
    <col min="14" max="14" width="14.28515625" style="44" customWidth="1"/>
    <col min="15" max="15" width="5.5703125" style="44" customWidth="1"/>
    <col min="16" max="16" width="5.42578125" style="44" customWidth="1"/>
    <col min="17" max="17" width="11.28515625" customWidth="1"/>
    <col min="18" max="18" width="14.42578125" customWidth="1"/>
  </cols>
  <sheetData>
    <row r="1" spans="2:18" ht="15.75" thickBot="1" x14ac:dyDescent="0.3"/>
    <row r="2" spans="2:18" ht="45" customHeight="1" x14ac:dyDescent="0.25">
      <c r="B2" s="783"/>
      <c r="C2" s="784"/>
      <c r="D2" s="784"/>
      <c r="E2" s="787" t="s">
        <v>50</v>
      </c>
      <c r="F2" s="787"/>
      <c r="G2" s="787"/>
      <c r="H2" s="787"/>
      <c r="I2" s="787"/>
      <c r="J2" s="787"/>
      <c r="K2" s="248"/>
      <c r="L2" s="789" t="s">
        <v>60</v>
      </c>
      <c r="M2" s="789"/>
      <c r="N2" s="789"/>
      <c r="O2" s="789"/>
      <c r="P2" s="789"/>
      <c r="Q2" s="789"/>
      <c r="R2" s="790"/>
    </row>
    <row r="3" spans="2:18" ht="15.75" thickBot="1" x14ac:dyDescent="0.3">
      <c r="B3" s="785"/>
      <c r="C3" s="786"/>
      <c r="D3" s="786"/>
      <c r="E3" s="788"/>
      <c r="F3" s="788"/>
      <c r="G3" s="788"/>
      <c r="H3" s="788"/>
      <c r="I3" s="788"/>
      <c r="J3" s="788"/>
      <c r="K3" s="249"/>
      <c r="L3" s="791"/>
      <c r="M3" s="791"/>
      <c r="N3" s="791"/>
      <c r="O3" s="791"/>
      <c r="P3" s="791"/>
      <c r="Q3" s="791"/>
      <c r="R3" s="792"/>
    </row>
    <row r="5" spans="2:18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118</v>
      </c>
      <c r="J5" s="41"/>
      <c r="K5" s="41"/>
      <c r="L5" s="41"/>
      <c r="M5" s="41"/>
      <c r="N5" s="41"/>
      <c r="O5" s="41"/>
      <c r="P5" s="41"/>
      <c r="Q5" s="41"/>
      <c r="R5" s="41"/>
    </row>
    <row r="6" spans="2:18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3"/>
      <c r="P6" s="43"/>
      <c r="Q6" s="40"/>
      <c r="R6" s="40"/>
    </row>
    <row r="7" spans="2:18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448</v>
      </c>
      <c r="J7" s="85"/>
      <c r="K7" s="85"/>
      <c r="L7" s="85"/>
      <c r="M7" s="85"/>
      <c r="N7" s="85"/>
      <c r="O7" s="85"/>
      <c r="P7" s="85"/>
      <c r="Q7" s="85"/>
      <c r="R7" s="85"/>
    </row>
    <row r="9" spans="2:18" ht="15.75" thickBot="1" x14ac:dyDescent="0.3"/>
    <row r="10" spans="2:18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820" t="s">
        <v>96</v>
      </c>
      <c r="L10" s="821"/>
      <c r="M10" s="800" t="s">
        <v>55</v>
      </c>
      <c r="N10" s="802" t="s">
        <v>89</v>
      </c>
      <c r="O10" s="822" t="s">
        <v>90</v>
      </c>
      <c r="P10" s="823"/>
      <c r="Q10" s="823"/>
      <c r="R10" s="824"/>
    </row>
    <row r="11" spans="2:18" ht="43.5" customHeight="1" thickBot="1" x14ac:dyDescent="0.3">
      <c r="B11" s="794"/>
      <c r="C11" s="241" t="s">
        <v>21</v>
      </c>
      <c r="D11" s="241" t="s">
        <v>43</v>
      </c>
      <c r="E11" s="662"/>
      <c r="F11" s="662"/>
      <c r="G11" s="797"/>
      <c r="H11" s="241" t="s">
        <v>57</v>
      </c>
      <c r="I11" s="241" t="s">
        <v>58</v>
      </c>
      <c r="J11" s="241" t="s">
        <v>59</v>
      </c>
      <c r="K11" s="250" t="s">
        <v>93</v>
      </c>
      <c r="L11" s="251" t="s">
        <v>88</v>
      </c>
      <c r="M11" s="801"/>
      <c r="N11" s="817"/>
      <c r="O11" s="251" t="s">
        <v>91</v>
      </c>
      <c r="P11" s="251" t="s">
        <v>62</v>
      </c>
      <c r="Q11" s="250" t="s">
        <v>92</v>
      </c>
      <c r="R11" s="250" t="s">
        <v>80</v>
      </c>
    </row>
    <row r="12" spans="2:18" ht="61.5" customHeight="1" x14ac:dyDescent="0.25">
      <c r="B12" s="214">
        <v>1</v>
      </c>
      <c r="C12" s="391" t="str">
        <f>'todas especializaciones'!B28</f>
        <v>16.780.906 de Cali.</v>
      </c>
      <c r="D12" s="215" t="str">
        <f>'todas especializaciones'!C28</f>
        <v>Jairo Toro Díaz</v>
      </c>
      <c r="E12" s="215" t="s">
        <v>97</v>
      </c>
      <c r="F12" s="216">
        <f>'todas especializaciones'!Q28</f>
        <v>16</v>
      </c>
      <c r="G12" s="305" t="s">
        <v>94</v>
      </c>
      <c r="H12" s="218" t="str">
        <f>'todas especializaciones'!O28</f>
        <v>Mayo 16 de 2015</v>
      </c>
      <c r="I12" s="218" t="str">
        <f>'todas especializaciones'!P28</f>
        <v>Mayo 23 de 2015</v>
      </c>
      <c r="J12" s="265" t="str">
        <f>'todas especializaciones'!N28</f>
        <v>Mayo 16 y 23 de 2015</v>
      </c>
      <c r="K12" s="219">
        <f>'todas especializaciones'!R28</f>
        <v>100000</v>
      </c>
      <c r="L12" s="220">
        <f>'todas especializaciones'!X28</f>
        <v>2260000</v>
      </c>
      <c r="M12" s="220">
        <f>'todas especializaciones'!W28</f>
        <v>660000</v>
      </c>
      <c r="N12" s="199" t="s">
        <v>284</v>
      </c>
      <c r="O12" s="220"/>
      <c r="P12" s="220" t="s">
        <v>36</v>
      </c>
      <c r="Q12" s="215" t="s">
        <v>78</v>
      </c>
      <c r="R12" s="221" t="s">
        <v>46</v>
      </c>
    </row>
    <row r="13" spans="2:18" ht="61.5" customHeight="1" x14ac:dyDescent="0.25">
      <c r="B13" s="49">
        <v>2</v>
      </c>
      <c r="C13" s="147" t="str">
        <f>'todas especializaciones'!B30</f>
        <v>24.572.689 de Calarcá</v>
      </c>
      <c r="D13" s="9" t="str">
        <f>'todas especializaciones'!C30</f>
        <v>Emilcen Mondragón Forero</v>
      </c>
      <c r="E13" s="9" t="s">
        <v>298</v>
      </c>
      <c r="F13" s="50">
        <f>'todas especializaciones'!Q30</f>
        <v>32</v>
      </c>
      <c r="G13" s="144" t="s">
        <v>94</v>
      </c>
      <c r="H13" s="149" t="str">
        <f>'todas especializaciones'!O30</f>
        <v>Mayo 30 de 2015</v>
      </c>
      <c r="I13" s="149" t="str">
        <f>'todas especializaciones'!P30</f>
        <v>Junio 20 de 2015</v>
      </c>
      <c r="J13" s="159" t="str">
        <f>'todas especializaciones'!N30</f>
        <v>Mayo 30 y junio 06, 13 y 20 de 2015</v>
      </c>
      <c r="K13" s="176">
        <f>'todas especializaciones'!R30</f>
        <v>100000</v>
      </c>
      <c r="L13" s="168">
        <f>'todas especializaciones'!X30</f>
        <v>3200000</v>
      </c>
      <c r="M13" s="168">
        <f>'todas especializaciones'!W30</f>
        <v>0</v>
      </c>
      <c r="N13" s="286" t="s">
        <v>98</v>
      </c>
      <c r="O13" s="168"/>
      <c r="P13" s="168" t="s">
        <v>36</v>
      </c>
      <c r="Q13" s="9" t="s">
        <v>74</v>
      </c>
      <c r="R13" s="222" t="s">
        <v>46</v>
      </c>
    </row>
    <row r="14" spans="2:18" ht="61.5" customHeight="1" x14ac:dyDescent="0.25">
      <c r="B14" s="49">
        <v>3</v>
      </c>
      <c r="C14" s="392" t="str">
        <f>'todas especializaciones'!B32</f>
        <v>17.971.068 de Villanueva</v>
      </c>
      <c r="D14" s="9" t="str">
        <f>'todas especializaciones'!C32</f>
        <v>Alejandro Tadeo  Isaza Serrano</v>
      </c>
      <c r="E14" s="9" t="s">
        <v>459</v>
      </c>
      <c r="F14" s="50">
        <f>'todas especializaciones'!Q32</f>
        <v>16</v>
      </c>
      <c r="G14" s="144" t="s">
        <v>94</v>
      </c>
      <c r="H14" s="149" t="str">
        <f>'todas especializaciones'!O32</f>
        <v>Junio 27 de 2015</v>
      </c>
      <c r="I14" s="266" t="str">
        <f>'todas especializaciones'!P32</f>
        <v>Julio 04 de 2015</v>
      </c>
      <c r="J14" s="159" t="str">
        <f>'todas especializaciones'!N32</f>
        <v>Junio 27 y Julio 04 de 2015</v>
      </c>
      <c r="K14" s="176">
        <f>'todas especializaciones'!R32</f>
        <v>90000</v>
      </c>
      <c r="L14" s="168">
        <f>'todas especializaciones'!X32</f>
        <v>1890000</v>
      </c>
      <c r="M14" s="168">
        <f>'todas especializaciones'!W32</f>
        <v>450000</v>
      </c>
      <c r="N14" s="190" t="s">
        <v>99</v>
      </c>
      <c r="O14" s="168" t="s">
        <v>36</v>
      </c>
      <c r="P14" s="168"/>
      <c r="Q14" s="9" t="s">
        <v>39</v>
      </c>
      <c r="R14" s="223" t="s">
        <v>238</v>
      </c>
    </row>
    <row r="15" spans="2:18" ht="61.5" customHeight="1" x14ac:dyDescent="0.25">
      <c r="B15" s="49">
        <v>4</v>
      </c>
      <c r="C15" s="392" t="str">
        <f>'todas especializaciones'!B33</f>
        <v xml:space="preserve">10.013.354 de Pereira </v>
      </c>
      <c r="D15" s="9" t="str">
        <f>'todas especializaciones'!C33</f>
        <v>Juan Carlos Arias Obando</v>
      </c>
      <c r="E15" s="9" t="s">
        <v>299</v>
      </c>
      <c r="F15" s="50">
        <f>'todas especializaciones'!Q33</f>
        <v>16</v>
      </c>
      <c r="G15" s="144" t="s">
        <v>94</v>
      </c>
      <c r="H15" s="149" t="str">
        <f>'todas especializaciones'!O33</f>
        <v>Julio 11 de 2015</v>
      </c>
      <c r="I15" s="266" t="str">
        <f>'todas especializaciones'!P33</f>
        <v>Julio 18 de 2015</v>
      </c>
      <c r="J15" s="159" t="str">
        <f>'todas especializaciones'!N33</f>
        <v>Julio 11 y 18 de 2015</v>
      </c>
      <c r="K15" s="176">
        <f>'todas especializaciones'!R33</f>
        <v>90000</v>
      </c>
      <c r="L15" s="168">
        <f>'todas especializaciones'!X33</f>
        <v>1890000</v>
      </c>
      <c r="M15" s="168">
        <f>'todas especializaciones'!W33</f>
        <v>450000</v>
      </c>
      <c r="N15" s="258" t="s">
        <v>301</v>
      </c>
      <c r="O15" s="168" t="s">
        <v>36</v>
      </c>
      <c r="P15" s="168"/>
      <c r="Q15" s="9" t="s">
        <v>39</v>
      </c>
      <c r="R15" s="222" t="str">
        <f>'todas especializaciones'!AB33</f>
        <v>10 de Septiembre de 1979</v>
      </c>
    </row>
    <row r="16" spans="2:18" ht="61.5" customHeight="1" x14ac:dyDescent="0.25">
      <c r="B16" s="49">
        <v>5</v>
      </c>
      <c r="C16" s="392" t="str">
        <f>'todas especializaciones'!B34</f>
        <v>16.748.786 de Cali</v>
      </c>
      <c r="D16" s="9" t="str">
        <f>'todas especializaciones'!C34</f>
        <v>Carlos Alberto Montealegre Escobar</v>
      </c>
      <c r="E16" s="9" t="s">
        <v>302</v>
      </c>
      <c r="F16" s="50">
        <f>'todas especializaciones'!Q34</f>
        <v>32</v>
      </c>
      <c r="G16" s="144" t="s">
        <v>94</v>
      </c>
      <c r="H16" s="149" t="str">
        <f>'todas especializaciones'!O34</f>
        <v>Julio 25 de 2015</v>
      </c>
      <c r="I16" s="266" t="str">
        <f>'todas especializaciones'!P34</f>
        <v>Agosto 15 de 2015</v>
      </c>
      <c r="J16" s="159" t="str">
        <f>'todas especializaciones'!N34</f>
        <v>Julio 25, Agosto 01, 08 y  15 de 2015</v>
      </c>
      <c r="K16" s="176">
        <f>'todas especializaciones'!R34</f>
        <v>90000</v>
      </c>
      <c r="L16" s="168">
        <f>'todas especializaciones'!X34</f>
        <v>2880000</v>
      </c>
      <c r="M16" s="181">
        <f>'todas especializaciones'!W34</f>
        <v>0</v>
      </c>
      <c r="N16" s="190" t="s">
        <v>100</v>
      </c>
      <c r="O16" s="183"/>
      <c r="P16" s="183" t="s">
        <v>36</v>
      </c>
      <c r="Q16" s="9" t="s">
        <v>74</v>
      </c>
      <c r="R16" s="222" t="s">
        <v>46</v>
      </c>
    </row>
    <row r="17" spans="2:18" ht="68.25" customHeight="1" x14ac:dyDescent="0.25">
      <c r="B17" s="52">
        <v>6</v>
      </c>
      <c r="C17" s="392" t="str">
        <f>'todas especializaciones'!B35</f>
        <v>41.448.813 de Bogotá</v>
      </c>
      <c r="D17" s="9" t="str">
        <f>'todas especializaciones'!C35</f>
        <v>Sagrario Forero Gil</v>
      </c>
      <c r="E17" s="9" t="s">
        <v>461</v>
      </c>
      <c r="F17" s="53">
        <f>'todas especializaciones'!Q35</f>
        <v>16</v>
      </c>
      <c r="G17" s="144" t="s">
        <v>94</v>
      </c>
      <c r="H17" s="166" t="str">
        <f>'todas especializaciones'!O35</f>
        <v>Agosto 22 de 2015</v>
      </c>
      <c r="I17" s="266" t="str">
        <f>'todas especializaciones'!P35</f>
        <v>Agosto 29 de 2015</v>
      </c>
      <c r="J17" s="159" t="str">
        <f>'todas especializaciones'!N35</f>
        <v>Agosto 22 y 29 de 2015</v>
      </c>
      <c r="K17" s="176">
        <f>'todas especializaciones'!R35</f>
        <v>90000</v>
      </c>
      <c r="L17" s="169">
        <f>'todas especializaciones'!X35</f>
        <v>1890000</v>
      </c>
      <c r="M17" s="170">
        <f>'todas especializaciones'!W35</f>
        <v>450000</v>
      </c>
      <c r="N17" s="190" t="s">
        <v>101</v>
      </c>
      <c r="O17" s="184" t="s">
        <v>36</v>
      </c>
      <c r="P17" s="183"/>
      <c r="Q17" s="9" t="s">
        <v>39</v>
      </c>
      <c r="R17" s="222" t="str">
        <f>'todas especializaciones'!AB35</f>
        <v>Septiembre 05 de 1949</v>
      </c>
    </row>
    <row r="18" spans="2:18" ht="61.5" customHeight="1" x14ac:dyDescent="0.25">
      <c r="B18" s="52">
        <v>7</v>
      </c>
      <c r="C18" s="147" t="str">
        <f>'todas especializaciones'!B36</f>
        <v>41.908.586 de Armenia</v>
      </c>
      <c r="D18" s="9" t="str">
        <f>'todas especializaciones'!C36</f>
        <v>Lina María López Jimenez</v>
      </c>
      <c r="E18" s="9" t="s">
        <v>293</v>
      </c>
      <c r="F18" s="53">
        <f>'todas especializaciones'!Q36</f>
        <v>16</v>
      </c>
      <c r="G18" s="144" t="s">
        <v>94</v>
      </c>
      <c r="H18" s="149" t="str">
        <f>'todas especializaciones'!O36</f>
        <v>Septiembre 05 de 2015</v>
      </c>
      <c r="I18" s="149" t="str">
        <f>'todas especializaciones'!P36</f>
        <v>Septiembre 12 de 2015</v>
      </c>
      <c r="J18" s="159" t="str">
        <f>'todas especializaciones'!N36</f>
        <v>Septiembre 05 y 12 de 2015</v>
      </c>
      <c r="K18" s="176">
        <f>'todas especializaciones'!R36</f>
        <v>100000</v>
      </c>
      <c r="L18" s="170">
        <f>'todas especializaciones'!X36</f>
        <v>1600000</v>
      </c>
      <c r="M18" s="170">
        <f>'todas especializaciones'!W36</f>
        <v>0</v>
      </c>
      <c r="N18" s="259" t="s">
        <v>304</v>
      </c>
      <c r="O18" s="170"/>
      <c r="P18" s="170" t="s">
        <v>36</v>
      </c>
      <c r="Q18" s="9" t="s">
        <v>74</v>
      </c>
      <c r="R18" s="222" t="s">
        <v>46</v>
      </c>
    </row>
    <row r="19" spans="2:18" ht="57" customHeight="1" thickBot="1" x14ac:dyDescent="0.3">
      <c r="B19" s="54">
        <v>8</v>
      </c>
      <c r="C19" s="260"/>
      <c r="D19" s="55"/>
      <c r="E19" s="55"/>
      <c r="F19" s="56"/>
      <c r="G19" s="307"/>
      <c r="H19" s="227"/>
      <c r="I19" s="178"/>
      <c r="J19" s="160"/>
      <c r="K19" s="180"/>
      <c r="L19" s="177"/>
      <c r="M19" s="182"/>
      <c r="N19" s="201"/>
      <c r="O19" s="185"/>
      <c r="P19" s="185"/>
      <c r="Q19" s="55"/>
      <c r="R19" s="225"/>
    </row>
    <row r="20" spans="2:18" x14ac:dyDescent="0.25">
      <c r="B20" s="57"/>
      <c r="C20" s="58"/>
      <c r="D20" s="59"/>
      <c r="E20" s="60"/>
      <c r="F20" s="57"/>
      <c r="G20" s="306"/>
      <c r="H20" s="61"/>
      <c r="I20" s="57"/>
      <c r="J20" s="60"/>
      <c r="K20" s="179"/>
      <c r="L20" s="62"/>
      <c r="M20" s="63"/>
      <c r="N20" s="63"/>
      <c r="O20" s="63"/>
      <c r="P20" s="63"/>
      <c r="Q20" s="60"/>
      <c r="R20" s="60"/>
    </row>
    <row r="21" spans="2:18" x14ac:dyDescent="0.25">
      <c r="B21" s="57"/>
      <c r="C21" s="58"/>
      <c r="D21" s="59"/>
      <c r="E21" s="60"/>
      <c r="F21" s="57"/>
      <c r="G21" s="306"/>
      <c r="H21" s="61"/>
      <c r="I21" s="57"/>
      <c r="J21" s="60"/>
      <c r="K21" s="60"/>
      <c r="L21" s="62"/>
      <c r="M21" s="63"/>
      <c r="N21" s="63"/>
      <c r="O21" s="63"/>
      <c r="P21" s="63"/>
      <c r="Q21" s="60"/>
      <c r="R21" s="60"/>
    </row>
    <row r="22" spans="2:18" x14ac:dyDescent="0.25">
      <c r="B22" s="807" t="s">
        <v>109</v>
      </c>
      <c r="C22" s="807"/>
      <c r="D22" s="807"/>
      <c r="E22" s="807"/>
      <c r="F22" s="807"/>
      <c r="G22" s="807"/>
      <c r="H22" s="807"/>
    </row>
    <row r="23" spans="2:18" ht="15" customHeight="1" x14ac:dyDescent="0.25">
      <c r="B23" s="202"/>
    </row>
    <row r="24" spans="2:18" ht="15.75" x14ac:dyDescent="0.25">
      <c r="B24" s="782" t="s">
        <v>110</v>
      </c>
      <c r="C24" s="782"/>
      <c r="D24" s="782"/>
      <c r="E24" s="782"/>
      <c r="F24" s="782"/>
      <c r="G24" s="782"/>
      <c r="H24" s="782"/>
      <c r="I24" s="64"/>
      <c r="J24" s="64"/>
      <c r="K24" s="64"/>
      <c r="L24" s="65"/>
      <c r="M24" s="65"/>
      <c r="N24" s="65"/>
      <c r="O24" s="65"/>
      <c r="P24" s="65"/>
      <c r="Q24" s="64"/>
      <c r="R24" s="64"/>
    </row>
    <row r="25" spans="2:18" ht="15.75" x14ac:dyDescent="0.25">
      <c r="B25" s="782" t="s">
        <v>111</v>
      </c>
      <c r="C25" s="782"/>
      <c r="D25" s="782"/>
      <c r="E25" s="782"/>
      <c r="F25" s="782"/>
      <c r="G25" s="782"/>
      <c r="H25" s="782"/>
      <c r="I25" s="64"/>
      <c r="J25" s="64"/>
      <c r="K25" s="64"/>
      <c r="L25" s="65"/>
      <c r="M25" s="65"/>
      <c r="N25" s="65"/>
      <c r="O25" s="65"/>
      <c r="P25" s="65"/>
      <c r="Q25" s="64"/>
      <c r="R25" s="64"/>
    </row>
    <row r="26" spans="2:18" ht="15.75" x14ac:dyDescent="0.25">
      <c r="B26" s="203"/>
      <c r="I26" s="64"/>
      <c r="J26" s="64"/>
      <c r="K26" s="64"/>
      <c r="L26" s="65"/>
      <c r="M26" s="65"/>
      <c r="N26" s="65"/>
      <c r="O26" s="65"/>
      <c r="P26" s="65"/>
      <c r="Q26" s="64"/>
      <c r="R26" s="64"/>
    </row>
    <row r="27" spans="2:18" ht="45" x14ac:dyDescent="0.6">
      <c r="B27" s="810" t="s">
        <v>61</v>
      </c>
      <c r="C27" s="810"/>
      <c r="D27" s="810"/>
      <c r="E27" s="204" t="s">
        <v>112</v>
      </c>
      <c r="H27" s="205" t="s">
        <v>113</v>
      </c>
      <c r="I27" s="64"/>
      <c r="J27" s="64"/>
      <c r="K27" s="64"/>
      <c r="L27" s="65"/>
      <c r="M27" s="65"/>
      <c r="N27" s="65"/>
      <c r="O27" s="65"/>
      <c r="P27" s="65"/>
      <c r="Q27" s="64"/>
      <c r="R27" s="64"/>
    </row>
    <row r="28" spans="2:18" ht="3" customHeight="1" x14ac:dyDescent="0.25">
      <c r="C28" s="811"/>
      <c r="D28" s="811"/>
      <c r="E28" s="811"/>
      <c r="F28" s="811"/>
      <c r="G28" s="247"/>
      <c r="H28" s="812"/>
      <c r="I28" s="812"/>
      <c r="J28" s="81"/>
      <c r="K28" s="81"/>
      <c r="L28" s="164"/>
      <c r="M28" s="65"/>
      <c r="N28" s="65"/>
      <c r="O28" s="65"/>
      <c r="P28" s="65"/>
      <c r="Q28" s="82"/>
      <c r="R28" s="82"/>
    </row>
    <row r="29" spans="2:18" hidden="1" x14ac:dyDescent="0.25"/>
    <row r="30" spans="2:18" hidden="1" x14ac:dyDescent="0.25"/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244"/>
      <c r="F37" s="244"/>
      <c r="G37" s="244"/>
      <c r="H37" s="244"/>
      <c r="I37" s="244"/>
      <c r="J37" s="244"/>
      <c r="K37" s="244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244"/>
      <c r="F39" s="244"/>
      <c r="G39" s="244"/>
      <c r="H39" s="244"/>
      <c r="I39" s="244"/>
      <c r="J39" s="244"/>
      <c r="K39" s="244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244"/>
      <c r="F40" s="244"/>
      <c r="G40" s="244"/>
      <c r="H40" s="244"/>
      <c r="I40" s="244"/>
      <c r="J40" s="244"/>
      <c r="K40" s="244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68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68"/>
      <c r="L45" s="814" t="s">
        <v>49</v>
      </c>
      <c r="M45" s="814"/>
      <c r="N45" s="814"/>
      <c r="O45" s="814"/>
      <c r="P45" s="814"/>
      <c r="Q45" s="814"/>
      <c r="R45" s="245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8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8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8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8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8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246"/>
      <c r="D55" s="246"/>
      <c r="E55" s="68"/>
      <c r="F55" s="246"/>
      <c r="G55" s="246"/>
      <c r="H55" s="246"/>
      <c r="I55" s="246"/>
      <c r="J55" s="68"/>
      <c r="K55" s="68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246"/>
      <c r="D56" s="246"/>
      <c r="E56" s="68"/>
      <c r="F56" s="246"/>
      <c r="G56" s="246"/>
      <c r="H56" s="246"/>
      <c r="I56" s="246"/>
      <c r="J56" s="68"/>
      <c r="K56" s="68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246"/>
      <c r="D57" s="246"/>
      <c r="E57" s="68"/>
      <c r="F57" s="246"/>
      <c r="G57" s="246"/>
      <c r="H57" s="246"/>
      <c r="I57" s="246"/>
      <c r="J57" s="68"/>
      <c r="K57" s="68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246"/>
      <c r="D58" s="246"/>
      <c r="E58" s="68"/>
      <c r="F58" s="246"/>
      <c r="G58" s="246"/>
      <c r="H58" s="246"/>
      <c r="I58" s="246"/>
      <c r="J58" s="68"/>
      <c r="K58" s="68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246"/>
      <c r="D59" s="246"/>
      <c r="E59" s="68"/>
      <c r="F59" s="246"/>
      <c r="G59" s="246"/>
      <c r="H59" s="246"/>
      <c r="I59" s="246"/>
      <c r="J59" s="68"/>
      <c r="K59" s="68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246"/>
      <c r="D60" s="246"/>
      <c r="E60" s="68"/>
      <c r="F60" s="246"/>
      <c r="G60" s="246"/>
      <c r="H60" s="246"/>
      <c r="I60" s="246"/>
      <c r="J60" s="68"/>
      <c r="K60" s="68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8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8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243"/>
      <c r="O65" s="243"/>
      <c r="P65" s="243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8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67"/>
      <c r="N67" s="67"/>
      <c r="O67" s="67"/>
      <c r="P67" s="67"/>
      <c r="Q67" s="66"/>
      <c r="R67" s="66"/>
    </row>
  </sheetData>
  <mergeCells count="26">
    <mergeCell ref="C54:D54"/>
    <mergeCell ref="F54:I54"/>
    <mergeCell ref="C65:M65"/>
    <mergeCell ref="B27:D27"/>
    <mergeCell ref="C28:F28"/>
    <mergeCell ref="H28:I28"/>
    <mergeCell ref="A38:R38"/>
    <mergeCell ref="C45:D45"/>
    <mergeCell ref="F45:I45"/>
    <mergeCell ref="L45:Q45"/>
    <mergeCell ref="B25:H25"/>
    <mergeCell ref="B2:D3"/>
    <mergeCell ref="E2:J3"/>
    <mergeCell ref="L2:R3"/>
    <mergeCell ref="B10:B11"/>
    <mergeCell ref="C10:D10"/>
    <mergeCell ref="E10:E11"/>
    <mergeCell ref="F10:F11"/>
    <mergeCell ref="G10:G11"/>
    <mergeCell ref="H10:J10"/>
    <mergeCell ref="K10:L10"/>
    <mergeCell ref="M10:M11"/>
    <mergeCell ref="N10:N11"/>
    <mergeCell ref="O10:R10"/>
    <mergeCell ref="B22:H22"/>
    <mergeCell ref="B24:H24"/>
  </mergeCells>
  <pageMargins left="1.5748031496062993" right="0.11811023622047245" top="0.35433070866141736" bottom="0.35433070866141736" header="0.31496062992125984" footer="0.31496062992125984"/>
  <pageSetup paperSize="5" scale="63" orientation="landscape" r:id="rId1"/>
  <rowBreaks count="1" manualBreakCount="1">
    <brk id="3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view="pageBreakPreview" topLeftCell="A10" zoomScale="70" zoomScaleNormal="100" zoomScaleSheetLayoutView="70" workbookViewId="0">
      <selection activeCell="E13" sqref="E13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4.85546875" customWidth="1"/>
    <col min="4" max="4" width="23.42578125" customWidth="1"/>
    <col min="5" max="5" width="26" customWidth="1"/>
    <col min="6" max="6" width="9.85546875" customWidth="1"/>
    <col min="7" max="7" width="10.7109375" customWidth="1"/>
    <col min="8" max="10" width="14.42578125" customWidth="1"/>
    <col min="11" max="11" width="12" customWidth="1"/>
    <col min="12" max="12" width="11.140625" style="44" customWidth="1"/>
    <col min="13" max="13" width="11.7109375" style="44" customWidth="1"/>
    <col min="14" max="14" width="14.28515625" style="44" customWidth="1"/>
    <col min="15" max="15" width="5.5703125" style="44" customWidth="1"/>
    <col min="16" max="16" width="5.42578125" style="44" customWidth="1"/>
    <col min="17" max="17" width="11.2851562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825" t="s">
        <v>50</v>
      </c>
      <c r="F2" s="826"/>
      <c r="G2" s="826"/>
      <c r="H2" s="826"/>
      <c r="I2" s="826"/>
      <c r="J2" s="826"/>
      <c r="K2" s="827"/>
      <c r="L2" s="789" t="s">
        <v>60</v>
      </c>
      <c r="M2" s="789"/>
      <c r="N2" s="789"/>
      <c r="O2" s="789"/>
      <c r="P2" s="789"/>
      <c r="Q2" s="789"/>
      <c r="R2" s="790"/>
    </row>
    <row r="3" spans="2:21" ht="15.75" thickBot="1" x14ac:dyDescent="0.3">
      <c r="B3" s="785"/>
      <c r="C3" s="786"/>
      <c r="D3" s="786"/>
      <c r="E3" s="828"/>
      <c r="F3" s="829"/>
      <c r="G3" s="829"/>
      <c r="H3" s="829"/>
      <c r="I3" s="829"/>
      <c r="J3" s="829"/>
      <c r="K3" s="830"/>
      <c r="L3" s="791"/>
      <c r="M3" s="791"/>
      <c r="N3" s="791"/>
      <c r="O3" s="791"/>
      <c r="P3" s="791"/>
      <c r="Q3" s="791"/>
      <c r="R3" s="792"/>
    </row>
    <row r="5" spans="2:21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119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3"/>
      <c r="P6" s="43"/>
      <c r="Q6" s="40"/>
      <c r="R6" s="40"/>
    </row>
    <row r="7" spans="2:21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450</v>
      </c>
      <c r="J7" s="85"/>
      <c r="K7" s="85"/>
      <c r="L7" s="85"/>
      <c r="M7" s="85"/>
      <c r="N7" s="85"/>
      <c r="O7" s="85"/>
      <c r="P7" s="85"/>
      <c r="Q7" s="85"/>
      <c r="R7" s="85"/>
    </row>
    <row r="9" spans="2:21" ht="15.75" thickBot="1" x14ac:dyDescent="0.3"/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820" t="s">
        <v>96</v>
      </c>
      <c r="L10" s="821"/>
      <c r="M10" s="800" t="s">
        <v>55</v>
      </c>
      <c r="N10" s="802" t="s">
        <v>89</v>
      </c>
      <c r="O10" s="822" t="s">
        <v>90</v>
      </c>
      <c r="P10" s="823"/>
      <c r="Q10" s="823"/>
      <c r="R10" s="824"/>
    </row>
    <row r="11" spans="2:21" ht="43.5" customHeight="1" thickBot="1" x14ac:dyDescent="0.3">
      <c r="B11" s="794"/>
      <c r="C11" s="241" t="s">
        <v>21</v>
      </c>
      <c r="D11" s="241" t="s">
        <v>43</v>
      </c>
      <c r="E11" s="662"/>
      <c r="F11" s="662"/>
      <c r="G11" s="797"/>
      <c r="H11" s="241" t="s">
        <v>57</v>
      </c>
      <c r="I11" s="241" t="s">
        <v>58</v>
      </c>
      <c r="J11" s="241" t="s">
        <v>59</v>
      </c>
      <c r="K11" s="250" t="s">
        <v>93</v>
      </c>
      <c r="L11" s="251" t="s">
        <v>88</v>
      </c>
      <c r="M11" s="801"/>
      <c r="N11" s="817"/>
      <c r="O11" s="251" t="s">
        <v>91</v>
      </c>
      <c r="P11" s="251" t="s">
        <v>62</v>
      </c>
      <c r="Q11" s="250" t="s">
        <v>92</v>
      </c>
      <c r="R11" s="250" t="s">
        <v>80</v>
      </c>
    </row>
    <row r="12" spans="2:21" ht="61.5" customHeight="1" thickBot="1" x14ac:dyDescent="0.3">
      <c r="B12" s="214">
        <v>1</v>
      </c>
      <c r="C12" s="391" t="str">
        <f>'todas especializaciones'!B37</f>
        <v>42.086.202 de Pereira</v>
      </c>
      <c r="D12" s="215" t="str">
        <f>'todas especializaciones'!C37</f>
        <v>Ana Gladys Torres Castaño</v>
      </c>
      <c r="E12" s="215" t="s">
        <v>453</v>
      </c>
      <c r="F12" s="216">
        <f>'todas especializaciones'!Q37</f>
        <v>16</v>
      </c>
      <c r="G12" s="217" t="s">
        <v>94</v>
      </c>
      <c r="H12" s="218" t="str">
        <f>'todas especializaciones'!O37</f>
        <v>Mayo 09 de 2015</v>
      </c>
      <c r="I12" s="218" t="str">
        <f>'todas especializaciones'!P37</f>
        <v>Mayo 16 de 2015</v>
      </c>
      <c r="J12" s="215" t="str">
        <f>'todas especializaciones'!N37</f>
        <v>Mayo 09 y 16 de 2015</v>
      </c>
      <c r="K12" s="219">
        <f>'todas especializaciones'!R37</f>
        <v>100000</v>
      </c>
      <c r="L12" s="220">
        <f>'todas especializaciones'!X37</f>
        <v>1600000</v>
      </c>
      <c r="M12" s="220">
        <f>'todas especializaciones'!W37</f>
        <v>0</v>
      </c>
      <c r="N12" s="199" t="s">
        <v>305</v>
      </c>
      <c r="O12" s="220"/>
      <c r="P12" s="220" t="s">
        <v>36</v>
      </c>
      <c r="Q12" s="215" t="s">
        <v>74</v>
      </c>
      <c r="R12" s="462" t="s">
        <v>46</v>
      </c>
    </row>
    <row r="13" spans="2:21" ht="61.5" customHeight="1" thickBot="1" x14ac:dyDescent="0.3">
      <c r="B13" s="49">
        <v>2</v>
      </c>
      <c r="C13" s="147" t="str">
        <f>'todas especializaciones'!B38</f>
        <v>79.795.294 de Bogotá</v>
      </c>
      <c r="D13" s="9" t="str">
        <f>'todas especializaciones'!C38</f>
        <v>Luis Francisco Rondón Gutiérrez</v>
      </c>
      <c r="E13" s="9" t="s">
        <v>306</v>
      </c>
      <c r="F13" s="50">
        <f>'todas especializaciones'!Q38</f>
        <v>16</v>
      </c>
      <c r="G13" s="217" t="s">
        <v>94</v>
      </c>
      <c r="H13" s="149" t="str">
        <f>'todas especializaciones'!O38</f>
        <v>Mayo 23 de 2015</v>
      </c>
      <c r="I13" s="149" t="str">
        <f>'todas especializaciones'!P38</f>
        <v>Mayo 30 de 2015</v>
      </c>
      <c r="J13" s="9" t="str">
        <f>'todas especializaciones'!N38</f>
        <v>Mayo 23 y 30 de 2015</v>
      </c>
      <c r="K13" s="176">
        <f>'todas especializaciones'!R38</f>
        <v>100000</v>
      </c>
      <c r="L13" s="168">
        <f>'todas especializaciones'!X38</f>
        <v>2050000</v>
      </c>
      <c r="M13" s="168">
        <f>'todas especializaciones'!W38</f>
        <v>450000</v>
      </c>
      <c r="N13" s="190" t="s">
        <v>103</v>
      </c>
      <c r="O13" s="168" t="s">
        <v>36</v>
      </c>
      <c r="P13" s="220"/>
      <c r="Q13" s="215" t="s">
        <v>39</v>
      </c>
      <c r="R13" s="462" t="str">
        <f>'todas especializaciones'!AB38</f>
        <v>Mayo 02 de 1978</v>
      </c>
    </row>
    <row r="14" spans="2:21" ht="61.5" customHeight="1" thickBot="1" x14ac:dyDescent="0.3">
      <c r="B14" s="49">
        <v>3</v>
      </c>
      <c r="C14" s="147" t="str">
        <f>'todas especializaciones'!B39</f>
        <v>79.101.796 de Engativa</v>
      </c>
      <c r="D14" s="9" t="str">
        <f>'todas especializaciones'!C39</f>
        <v>Alejandro Armando Rubio Ayala</v>
      </c>
      <c r="E14" s="9" t="s">
        <v>307</v>
      </c>
      <c r="F14" s="50">
        <f>'todas especializaciones'!Q39</f>
        <v>16</v>
      </c>
      <c r="G14" s="217" t="s">
        <v>94</v>
      </c>
      <c r="H14" s="149" t="str">
        <f>'todas especializaciones'!O39</f>
        <v>Junio 06 de 2015</v>
      </c>
      <c r="I14" s="266" t="str">
        <f>'todas especializaciones'!P39</f>
        <v>Junio 13 de 2015</v>
      </c>
      <c r="J14" s="161" t="str">
        <f>'todas especializaciones'!N39</f>
        <v>Junio 06 y 13 de 2015</v>
      </c>
      <c r="K14" s="176">
        <f>'todas especializaciones'!R39</f>
        <v>90000</v>
      </c>
      <c r="L14" s="168">
        <f>'todas especializaciones'!X39</f>
        <v>1890000</v>
      </c>
      <c r="M14" s="168">
        <f>'todas especializaciones'!W39</f>
        <v>450000</v>
      </c>
      <c r="N14" s="190" t="s">
        <v>104</v>
      </c>
      <c r="O14" s="168" t="s">
        <v>36</v>
      </c>
      <c r="P14" s="168"/>
      <c r="Q14" s="9" t="s">
        <v>39</v>
      </c>
      <c r="R14" s="462" t="str">
        <f>'todas especializaciones'!AB39</f>
        <v>Agosto 17 de 1956</v>
      </c>
      <c r="S14" s="815"/>
      <c r="T14" s="815"/>
      <c r="U14" s="815"/>
    </row>
    <row r="15" spans="2:21" ht="61.5" customHeight="1" thickBot="1" x14ac:dyDescent="0.3">
      <c r="B15" s="49">
        <v>4</v>
      </c>
      <c r="C15" s="392" t="str">
        <f>'todas especializaciones'!B40</f>
        <v>79.795.294 de Bogotá</v>
      </c>
      <c r="D15" s="9" t="str">
        <f>'todas especializaciones'!C40</f>
        <v>Luis Francisco Rondón Gutiérrez</v>
      </c>
      <c r="E15" s="9" t="s">
        <v>308</v>
      </c>
      <c r="F15" s="50">
        <f>'todas especializaciones'!Q40</f>
        <v>16</v>
      </c>
      <c r="G15" s="217" t="s">
        <v>94</v>
      </c>
      <c r="H15" s="149" t="str">
        <f>'todas especializaciones'!O40</f>
        <v>Junio 20 de 2015</v>
      </c>
      <c r="I15" s="149" t="str">
        <f>'todas especializaciones'!P40</f>
        <v>Junio 27 de 2015</v>
      </c>
      <c r="J15" s="9" t="str">
        <f>'todas especializaciones'!N40</f>
        <v>Junio 20 y 27 de 2015</v>
      </c>
      <c r="K15" s="176">
        <f>'todas especializaciones'!R40</f>
        <v>100000</v>
      </c>
      <c r="L15" s="168">
        <f>'todas especializaciones'!X40</f>
        <v>2050000</v>
      </c>
      <c r="M15" s="168">
        <f>'todas especializaciones'!W40</f>
        <v>450000</v>
      </c>
      <c r="N15" s="190" t="s">
        <v>103</v>
      </c>
      <c r="O15" s="168" t="s">
        <v>36</v>
      </c>
      <c r="P15" s="168"/>
      <c r="Q15" s="9" t="s">
        <v>39</v>
      </c>
      <c r="R15" s="462" t="str">
        <f>'todas especializaciones'!AB40</f>
        <v>Mayo 02 de 1978</v>
      </c>
    </row>
    <row r="16" spans="2:21" ht="61.5" customHeight="1" thickBot="1" x14ac:dyDescent="0.3">
      <c r="B16" s="49">
        <v>5</v>
      </c>
      <c r="C16" s="147" t="str">
        <f>'todas especializaciones'!B41</f>
        <v>14.883.485 de Buga</v>
      </c>
      <c r="D16" s="9" t="str">
        <f>'todas especializaciones'!C41</f>
        <v>Adolfo  León Salguero Hernández</v>
      </c>
      <c r="E16" s="9" t="s">
        <v>309</v>
      </c>
      <c r="F16" s="50">
        <f>'todas especializaciones'!Q41</f>
        <v>16</v>
      </c>
      <c r="G16" s="217" t="s">
        <v>94</v>
      </c>
      <c r="H16" s="149" t="str">
        <f>'todas especializaciones'!O41</f>
        <v>Julio 04 de 2015</v>
      </c>
      <c r="I16" s="149" t="str">
        <f>'todas especializaciones'!P41</f>
        <v>Julio 11 de 2015</v>
      </c>
      <c r="J16" s="9" t="str">
        <f>'todas especializaciones'!N41</f>
        <v>Julio 04 y 11 de 2015</v>
      </c>
      <c r="K16" s="176">
        <f>'todas especializaciones'!R41</f>
        <v>90000</v>
      </c>
      <c r="L16" s="168">
        <f>'todas especializaciones'!X41</f>
        <v>2100000</v>
      </c>
      <c r="M16" s="181">
        <f>'todas especializaciones'!W41</f>
        <v>660000</v>
      </c>
      <c r="N16" s="295" t="s">
        <v>105</v>
      </c>
      <c r="O16" s="183"/>
      <c r="P16" s="183" t="s">
        <v>36</v>
      </c>
      <c r="Q16" s="9" t="s">
        <v>47</v>
      </c>
      <c r="R16" s="462" t="s">
        <v>46</v>
      </c>
    </row>
    <row r="17" spans="2:21" ht="61.5" customHeight="1" thickBot="1" x14ac:dyDescent="0.3">
      <c r="B17" s="52">
        <v>6</v>
      </c>
      <c r="C17" s="147" t="str">
        <f>'todas especializaciones'!B42</f>
        <v xml:space="preserve">7.520.357 de Armenia </v>
      </c>
      <c r="D17" s="9" t="str">
        <f>'todas especializaciones'!C42</f>
        <v>Ángel María Trujillo Sánchez</v>
      </c>
      <c r="E17" s="9" t="s">
        <v>310</v>
      </c>
      <c r="F17" s="53">
        <f>'todas especializaciones'!Q42</f>
        <v>16</v>
      </c>
      <c r="G17" s="217" t="s">
        <v>94</v>
      </c>
      <c r="H17" s="166" t="str">
        <f>'todas especializaciones'!O42</f>
        <v>Julio 18 de 2015</v>
      </c>
      <c r="I17" s="149" t="str">
        <f>'todas especializaciones'!P42</f>
        <v>Julio 25 de 2015</v>
      </c>
      <c r="J17" s="161" t="str">
        <f>'todas especializaciones'!N42</f>
        <v>Julio 18 y 25 de 2015</v>
      </c>
      <c r="K17" s="176">
        <f>'todas especializaciones'!R42</f>
        <v>90000</v>
      </c>
      <c r="L17" s="169">
        <f>'todas especializaciones'!X42</f>
        <v>1440000</v>
      </c>
      <c r="M17" s="170">
        <f>'todas especializaciones'!W72</f>
        <v>0</v>
      </c>
      <c r="N17" s="308" t="s">
        <v>106</v>
      </c>
      <c r="O17" s="184"/>
      <c r="P17" s="184" t="s">
        <v>36</v>
      </c>
      <c r="Q17" s="9" t="s">
        <v>74</v>
      </c>
      <c r="R17" s="462" t="s">
        <v>46</v>
      </c>
      <c r="S17" s="780"/>
      <c r="T17" s="781"/>
      <c r="U17" s="781"/>
    </row>
    <row r="18" spans="2:21" ht="61.5" customHeight="1" x14ac:dyDescent="0.25">
      <c r="B18" s="52">
        <v>7</v>
      </c>
      <c r="C18" s="147" t="str">
        <f>'todas especializaciones'!B43</f>
        <v>14.883.485 de Buga</v>
      </c>
      <c r="D18" s="9" t="str">
        <f>'todas especializaciones'!C43</f>
        <v>Adolfo  León Salguero Hernández</v>
      </c>
      <c r="E18" s="9" t="s">
        <v>311</v>
      </c>
      <c r="F18" s="53">
        <f>'todas especializaciones'!Q43</f>
        <v>16</v>
      </c>
      <c r="G18" s="305" t="s">
        <v>94</v>
      </c>
      <c r="H18" s="149" t="str">
        <f>'todas especializaciones'!O43</f>
        <v>Agosto 01 de 2015</v>
      </c>
      <c r="I18" s="149" t="str">
        <f>'todas especializaciones'!P43</f>
        <v>Agosto 08 de 2015</v>
      </c>
      <c r="J18" s="159" t="str">
        <f>'todas especializaciones'!N43</f>
        <v>Agosto 01 y 08 de 2015</v>
      </c>
      <c r="K18" s="176">
        <f>'todas especializaciones'!R43</f>
        <v>90000</v>
      </c>
      <c r="L18" s="170">
        <f>'todas especializaciones'!X43</f>
        <v>2100000</v>
      </c>
      <c r="M18" s="170">
        <f>'todas especializaciones'!W43</f>
        <v>660000</v>
      </c>
      <c r="N18" s="295" t="s">
        <v>105</v>
      </c>
      <c r="O18" s="170"/>
      <c r="P18" s="183" t="s">
        <v>36</v>
      </c>
      <c r="Q18" s="9" t="s">
        <v>47</v>
      </c>
      <c r="R18" s="222" t="s">
        <v>46</v>
      </c>
    </row>
    <row r="19" spans="2:21" ht="63.75" customHeight="1" thickBot="1" x14ac:dyDescent="0.3">
      <c r="B19" s="54">
        <v>8</v>
      </c>
      <c r="C19" s="260" t="str">
        <f>'todas especializaciones'!B44</f>
        <v>7.527.497 de Armenia</v>
      </c>
      <c r="D19" s="55" t="str">
        <f>'todas especializaciones'!C44</f>
        <v>Carlos Alberto Montes Salazar</v>
      </c>
      <c r="E19" s="55" t="s">
        <v>446</v>
      </c>
      <c r="F19" s="487">
        <f>'todas especializaciones'!Q44</f>
        <v>16</v>
      </c>
      <c r="G19" s="224" t="s">
        <v>94</v>
      </c>
      <c r="H19" s="488" t="s">
        <v>185</v>
      </c>
      <c r="I19" s="178" t="s">
        <v>181</v>
      </c>
      <c r="J19" s="160" t="s">
        <v>312</v>
      </c>
      <c r="K19" s="180">
        <f>'todas especializaciones'!R44</f>
        <v>100000</v>
      </c>
      <c r="L19" s="177">
        <f>'todas especializaciones'!X44</f>
        <v>1600000</v>
      </c>
      <c r="M19" s="182">
        <v>0</v>
      </c>
      <c r="N19" s="201" t="s">
        <v>447</v>
      </c>
      <c r="O19" s="185"/>
      <c r="P19" s="185" t="s">
        <v>36</v>
      </c>
      <c r="Q19" s="55" t="s">
        <v>74</v>
      </c>
      <c r="R19" s="225" t="s">
        <v>46</v>
      </c>
    </row>
    <row r="20" spans="2:21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179"/>
      <c r="L20" s="62"/>
      <c r="M20" s="63"/>
      <c r="N20" s="63"/>
      <c r="O20" s="63"/>
      <c r="P20" s="63"/>
      <c r="Q20" s="60"/>
      <c r="R20" s="60"/>
    </row>
    <row r="21" spans="2:21" x14ac:dyDescent="0.25">
      <c r="B21" s="57"/>
      <c r="C21" s="58"/>
      <c r="D21" s="59"/>
      <c r="E21" s="60"/>
      <c r="F21" s="57"/>
      <c r="G21" s="57"/>
      <c r="H21" s="61"/>
      <c r="I21" s="57"/>
      <c r="J21" s="60"/>
      <c r="K21" s="60"/>
      <c r="L21" s="62"/>
      <c r="M21" s="63"/>
      <c r="N21" s="63"/>
      <c r="O21" s="63"/>
      <c r="P21" s="63"/>
      <c r="Q21" s="60"/>
      <c r="R21" s="60"/>
    </row>
    <row r="22" spans="2:21" x14ac:dyDescent="0.25">
      <c r="B22" s="807" t="s">
        <v>109</v>
      </c>
      <c r="C22" s="807"/>
      <c r="D22" s="807"/>
      <c r="E22" s="807"/>
      <c r="F22" s="807"/>
      <c r="G22" s="807"/>
      <c r="H22" s="807"/>
    </row>
    <row r="23" spans="2:21" ht="15" customHeight="1" x14ac:dyDescent="0.25">
      <c r="B23" s="202"/>
    </row>
    <row r="24" spans="2:21" ht="15.75" x14ac:dyDescent="0.25">
      <c r="B24" s="782" t="s">
        <v>110</v>
      </c>
      <c r="C24" s="782"/>
      <c r="D24" s="782"/>
      <c r="E24" s="782"/>
      <c r="F24" s="782"/>
      <c r="G24" s="782"/>
      <c r="H24" s="782"/>
      <c r="I24" s="64"/>
      <c r="J24" s="64"/>
      <c r="K24" s="64"/>
      <c r="L24" s="65"/>
      <c r="M24" s="65"/>
      <c r="N24" s="65"/>
      <c r="O24" s="65"/>
      <c r="P24" s="65"/>
      <c r="Q24" s="64"/>
      <c r="R24" s="64"/>
    </row>
    <row r="25" spans="2:21" ht="15.75" x14ac:dyDescent="0.25">
      <c r="B25" s="782" t="s">
        <v>111</v>
      </c>
      <c r="C25" s="782"/>
      <c r="D25" s="782"/>
      <c r="E25" s="782"/>
      <c r="F25" s="782"/>
      <c r="G25" s="782"/>
      <c r="H25" s="782"/>
      <c r="I25" s="64"/>
      <c r="J25" s="64"/>
      <c r="K25" s="64"/>
      <c r="L25" s="65"/>
      <c r="M25" s="65"/>
      <c r="N25" s="65"/>
      <c r="O25" s="65"/>
      <c r="P25" s="65"/>
      <c r="Q25" s="64"/>
      <c r="R25" s="64"/>
    </row>
    <row r="26" spans="2:21" ht="15.75" x14ac:dyDescent="0.25">
      <c r="B26" s="203"/>
      <c r="I26" s="64"/>
      <c r="J26" s="64"/>
      <c r="K26" s="64"/>
      <c r="L26" s="65"/>
      <c r="M26" s="65"/>
      <c r="N26" s="65"/>
      <c r="O26" s="65"/>
      <c r="P26" s="65"/>
      <c r="Q26" s="64"/>
      <c r="R26" s="64"/>
    </row>
    <row r="27" spans="2:21" ht="45" x14ac:dyDescent="0.6">
      <c r="B27" s="810" t="s">
        <v>61</v>
      </c>
      <c r="C27" s="810"/>
      <c r="D27" s="810"/>
      <c r="E27" s="204" t="s">
        <v>112</v>
      </c>
      <c r="H27" s="205" t="s">
        <v>113</v>
      </c>
      <c r="I27" s="64"/>
      <c r="J27" s="64"/>
      <c r="K27" s="64"/>
      <c r="L27" s="65"/>
      <c r="M27" s="65"/>
      <c r="N27" s="65"/>
      <c r="O27" s="65"/>
      <c r="P27" s="65"/>
      <c r="Q27" s="64"/>
      <c r="R27" s="64"/>
    </row>
    <row r="28" spans="2:21" ht="3" customHeight="1" x14ac:dyDescent="0.25">
      <c r="C28" s="811"/>
      <c r="D28" s="811"/>
      <c r="E28" s="811"/>
      <c r="F28" s="811"/>
      <c r="G28" s="247"/>
      <c r="H28" s="812"/>
      <c r="I28" s="812"/>
      <c r="J28" s="81"/>
      <c r="K28" s="81"/>
      <c r="L28" s="164"/>
      <c r="M28" s="65"/>
      <c r="N28" s="65"/>
      <c r="O28" s="65"/>
      <c r="P28" s="65"/>
      <c r="Q28" s="82"/>
      <c r="R28" s="82"/>
    </row>
    <row r="29" spans="2:21" hidden="1" x14ac:dyDescent="0.25"/>
    <row r="30" spans="2:21" hidden="1" x14ac:dyDescent="0.25"/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244"/>
      <c r="F37" s="244"/>
      <c r="G37" s="244"/>
      <c r="H37" s="244"/>
      <c r="I37" s="244"/>
      <c r="J37" s="244"/>
      <c r="K37" s="244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244"/>
      <c r="F39" s="244"/>
      <c r="G39" s="244"/>
      <c r="H39" s="244"/>
      <c r="I39" s="244"/>
      <c r="J39" s="244"/>
      <c r="K39" s="244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244"/>
      <c r="F40" s="244"/>
      <c r="G40" s="244"/>
      <c r="H40" s="244"/>
      <c r="I40" s="244"/>
      <c r="J40" s="244"/>
      <c r="K40" s="244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68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68"/>
      <c r="L45" s="814" t="s">
        <v>49</v>
      </c>
      <c r="M45" s="814"/>
      <c r="N45" s="814"/>
      <c r="O45" s="814"/>
      <c r="P45" s="814"/>
      <c r="Q45" s="814"/>
      <c r="R45" s="245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8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8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8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8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8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246"/>
      <c r="D55" s="246"/>
      <c r="E55" s="68"/>
      <c r="F55" s="246"/>
      <c r="G55" s="246"/>
      <c r="H55" s="246"/>
      <c r="I55" s="246"/>
      <c r="J55" s="68"/>
      <c r="K55" s="68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246"/>
      <c r="D56" s="246"/>
      <c r="E56" s="68"/>
      <c r="F56" s="246"/>
      <c r="G56" s="246"/>
      <c r="H56" s="246"/>
      <c r="I56" s="246"/>
      <c r="J56" s="68"/>
      <c r="K56" s="68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246"/>
      <c r="D57" s="246"/>
      <c r="E57" s="68"/>
      <c r="F57" s="246"/>
      <c r="G57" s="246"/>
      <c r="H57" s="246"/>
      <c r="I57" s="246"/>
      <c r="J57" s="68"/>
      <c r="K57" s="68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246"/>
      <c r="D58" s="246"/>
      <c r="E58" s="68"/>
      <c r="F58" s="246"/>
      <c r="G58" s="246"/>
      <c r="H58" s="246"/>
      <c r="I58" s="246"/>
      <c r="J58" s="68"/>
      <c r="K58" s="68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246"/>
      <c r="D59" s="246"/>
      <c r="E59" s="68"/>
      <c r="F59" s="246"/>
      <c r="G59" s="246"/>
      <c r="H59" s="246"/>
      <c r="I59" s="246"/>
      <c r="J59" s="68"/>
      <c r="K59" s="68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246"/>
      <c r="D60" s="246"/>
      <c r="E60" s="68"/>
      <c r="F60" s="246"/>
      <c r="G60" s="246"/>
      <c r="H60" s="246"/>
      <c r="I60" s="246"/>
      <c r="J60" s="68"/>
      <c r="K60" s="68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8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8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243"/>
      <c r="O65" s="243"/>
      <c r="P65" s="243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8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67"/>
      <c r="N67" s="67"/>
      <c r="O67" s="67"/>
      <c r="P67" s="67"/>
      <c r="Q67" s="66"/>
      <c r="R67" s="66"/>
    </row>
  </sheetData>
  <mergeCells count="28">
    <mergeCell ref="K10:L10"/>
    <mergeCell ref="E2:K3"/>
    <mergeCell ref="C54:D54"/>
    <mergeCell ref="F54:I54"/>
    <mergeCell ref="C65:M65"/>
    <mergeCell ref="B27:D27"/>
    <mergeCell ref="C28:F28"/>
    <mergeCell ref="H28:I28"/>
    <mergeCell ref="A38:R38"/>
    <mergeCell ref="C45:D45"/>
    <mergeCell ref="F45:I45"/>
    <mergeCell ref="L45:Q45"/>
    <mergeCell ref="B25:H25"/>
    <mergeCell ref="B2:D3"/>
    <mergeCell ref="L2:R3"/>
    <mergeCell ref="B10:B11"/>
    <mergeCell ref="B22:H22"/>
    <mergeCell ref="B24:H24"/>
    <mergeCell ref="E10:E11"/>
    <mergeCell ref="F10:F11"/>
    <mergeCell ref="G10:G11"/>
    <mergeCell ref="H10:J10"/>
    <mergeCell ref="C10:D10"/>
    <mergeCell ref="S14:U14"/>
    <mergeCell ref="S17:U17"/>
    <mergeCell ref="M10:M11"/>
    <mergeCell ref="N10:N11"/>
    <mergeCell ref="O10:R10"/>
  </mergeCells>
  <pageMargins left="1.5748031496062993" right="0.11811023622047245" top="0.35433070866141736" bottom="0.35433070866141736" header="0.31496062992125984" footer="0.31496062992125984"/>
  <pageSetup paperSize="5" scale="63" orientation="landscape" r:id="rId1"/>
  <rowBreaks count="1" manualBreakCount="1">
    <brk id="3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view="pageBreakPreview" topLeftCell="A9" zoomScale="70" zoomScaleNormal="100" zoomScaleSheetLayoutView="70" workbookViewId="0">
      <selection activeCell="I14" sqref="I14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4.85546875" customWidth="1"/>
    <col min="4" max="4" width="23.42578125" customWidth="1"/>
    <col min="5" max="5" width="26" customWidth="1"/>
    <col min="6" max="6" width="9.85546875" customWidth="1"/>
    <col min="7" max="7" width="10.7109375" customWidth="1"/>
    <col min="8" max="10" width="14.42578125" customWidth="1"/>
    <col min="11" max="11" width="12" customWidth="1"/>
    <col min="12" max="12" width="11.140625" style="44" customWidth="1"/>
    <col min="13" max="13" width="11.7109375" style="44" customWidth="1"/>
    <col min="14" max="14" width="14.28515625" style="44" customWidth="1"/>
    <col min="15" max="15" width="5.5703125" style="44" customWidth="1"/>
    <col min="16" max="16" width="5.42578125" style="44" customWidth="1"/>
    <col min="17" max="17" width="11.2851562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787" t="s">
        <v>50</v>
      </c>
      <c r="F2" s="787"/>
      <c r="G2" s="787"/>
      <c r="H2" s="787"/>
      <c r="I2" s="787"/>
      <c r="J2" s="787"/>
      <c r="K2" s="156"/>
      <c r="L2" s="789" t="s">
        <v>60</v>
      </c>
      <c r="M2" s="789"/>
      <c r="N2" s="789"/>
      <c r="O2" s="789"/>
      <c r="P2" s="789"/>
      <c r="Q2" s="789"/>
      <c r="R2" s="790"/>
    </row>
    <row r="3" spans="2:21" ht="15.75" thickBot="1" x14ac:dyDescent="0.3">
      <c r="B3" s="785"/>
      <c r="C3" s="786"/>
      <c r="D3" s="786"/>
      <c r="E3" s="788"/>
      <c r="F3" s="788"/>
      <c r="G3" s="788"/>
      <c r="H3" s="788"/>
      <c r="I3" s="788"/>
      <c r="J3" s="788"/>
      <c r="K3" s="157"/>
      <c r="L3" s="791"/>
      <c r="M3" s="791"/>
      <c r="N3" s="791"/>
      <c r="O3" s="791"/>
      <c r="P3" s="791"/>
      <c r="Q3" s="791"/>
      <c r="R3" s="792"/>
    </row>
    <row r="5" spans="2:21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320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3"/>
      <c r="P6" s="43"/>
      <c r="Q6" s="40"/>
      <c r="R6" s="40"/>
    </row>
    <row r="7" spans="2:21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479</v>
      </c>
      <c r="J7" s="85"/>
      <c r="K7" s="85"/>
      <c r="L7" s="85"/>
      <c r="M7" s="85"/>
      <c r="N7" s="85"/>
      <c r="O7" s="85"/>
      <c r="P7" s="85"/>
      <c r="Q7" s="85"/>
      <c r="R7" s="85"/>
    </row>
    <row r="9" spans="2:21" ht="15.75" thickBot="1" x14ac:dyDescent="0.3"/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820" t="s">
        <v>96</v>
      </c>
      <c r="L10" s="821"/>
      <c r="M10" s="800" t="s">
        <v>55</v>
      </c>
      <c r="N10" s="802" t="s">
        <v>89</v>
      </c>
      <c r="O10" s="822" t="s">
        <v>90</v>
      </c>
      <c r="P10" s="823"/>
      <c r="Q10" s="823"/>
      <c r="R10" s="824"/>
    </row>
    <row r="11" spans="2:21" ht="43.5" customHeight="1" thickBot="1" x14ac:dyDescent="0.3">
      <c r="B11" s="831"/>
      <c r="C11" s="130" t="s">
        <v>21</v>
      </c>
      <c r="D11" s="130" t="s">
        <v>43</v>
      </c>
      <c r="E11" s="832"/>
      <c r="F11" s="832"/>
      <c r="G11" s="834"/>
      <c r="H11" s="130" t="s">
        <v>57</v>
      </c>
      <c r="I11" s="130" t="s">
        <v>58</v>
      </c>
      <c r="J11" s="130" t="s">
        <v>59</v>
      </c>
      <c r="K11" s="235" t="s">
        <v>93</v>
      </c>
      <c r="L11" s="234" t="s">
        <v>88</v>
      </c>
      <c r="M11" s="833"/>
      <c r="N11" s="817"/>
      <c r="O11" s="400" t="s">
        <v>91</v>
      </c>
      <c r="P11" s="400" t="s">
        <v>62</v>
      </c>
      <c r="Q11" s="399" t="s">
        <v>92</v>
      </c>
      <c r="R11" s="399" t="s">
        <v>80</v>
      </c>
    </row>
    <row r="12" spans="2:21" ht="61.5" customHeight="1" thickBot="1" x14ac:dyDescent="0.3">
      <c r="B12" s="214">
        <v>1</v>
      </c>
      <c r="C12" s="391" t="str">
        <f>'todas especializaciones'!B48</f>
        <v>41.908.586 de Armenia</v>
      </c>
      <c r="D12" s="215" t="str">
        <f>'todas especializaciones'!C48</f>
        <v>Lina María López Jimenez</v>
      </c>
      <c r="E12" s="215" t="s">
        <v>463</v>
      </c>
      <c r="F12" s="216">
        <f>'todas especializaciones'!Q48</f>
        <v>16</v>
      </c>
      <c r="G12" s="305" t="s">
        <v>94</v>
      </c>
      <c r="H12" s="218" t="str">
        <f>'todas especializaciones'!O48</f>
        <v>Marzo 21 de 2015</v>
      </c>
      <c r="I12" s="218" t="str">
        <f>'todas especializaciones'!P48</f>
        <v>Marzo 28 de 2015</v>
      </c>
      <c r="J12" s="215" t="str">
        <f>'todas especializaciones'!N48</f>
        <v>Marzo 21 y 28 de 2015</v>
      </c>
      <c r="K12" s="219">
        <f>'todas especializaciones'!R48</f>
        <v>100000</v>
      </c>
      <c r="L12" s="220">
        <f>'todas especializaciones'!X48</f>
        <v>1600000</v>
      </c>
      <c r="M12" s="220">
        <f>'todas especializaciones'!W48</f>
        <v>0</v>
      </c>
      <c r="N12" s="190" t="s">
        <v>344</v>
      </c>
      <c r="O12" s="425"/>
      <c r="P12" s="425" t="s">
        <v>36</v>
      </c>
      <c r="Q12" s="425" t="s">
        <v>74</v>
      </c>
      <c r="R12" s="426" t="s">
        <v>46</v>
      </c>
      <c r="S12" s="815"/>
      <c r="T12" s="815"/>
      <c r="U12" s="815"/>
    </row>
    <row r="13" spans="2:21" ht="61.5" customHeight="1" thickBot="1" x14ac:dyDescent="0.3">
      <c r="B13" s="49">
        <v>2</v>
      </c>
      <c r="C13" s="147" t="str">
        <f>'todas especializaciones'!B49</f>
        <v>10.247.085 de  Manizales</v>
      </c>
      <c r="D13" s="511" t="str">
        <f>'todas especializaciones'!C49</f>
        <v>Juan Nicolas Montoya Monsalve</v>
      </c>
      <c r="E13" s="9" t="s">
        <v>345</v>
      </c>
      <c r="F13" s="50">
        <f>'todas especializaciones'!Q49</f>
        <v>16</v>
      </c>
      <c r="G13" s="305" t="s">
        <v>94</v>
      </c>
      <c r="H13" s="149" t="str">
        <f>'todas especializaciones'!O49</f>
        <v>Abril 25 de 2015</v>
      </c>
      <c r="I13" s="149" t="str">
        <f>'todas especializaciones'!P49</f>
        <v>Mayo 02 de 2015</v>
      </c>
      <c r="J13" s="9" t="str">
        <f>'todas especializaciones'!N49</f>
        <v>Abril 25 y Mayo 02 de 2015</v>
      </c>
      <c r="K13" s="176">
        <f>'todas especializaciones'!R49</f>
        <v>120000</v>
      </c>
      <c r="L13" s="168">
        <f>'todas especializaciones'!X49</f>
        <v>2580000</v>
      </c>
      <c r="M13" s="168">
        <f>'todas especializaciones'!W49</f>
        <v>660000</v>
      </c>
      <c r="N13" s="190" t="s">
        <v>346</v>
      </c>
      <c r="O13" s="168"/>
      <c r="P13" s="168" t="s">
        <v>36</v>
      </c>
      <c r="Q13" s="9" t="s">
        <v>78</v>
      </c>
      <c r="R13" s="462" t="s">
        <v>46</v>
      </c>
      <c r="S13" s="290"/>
      <c r="T13" s="290"/>
      <c r="U13" s="290"/>
    </row>
    <row r="14" spans="2:21" ht="61.5" customHeight="1" thickBot="1" x14ac:dyDescent="0.3">
      <c r="B14" s="49">
        <v>3</v>
      </c>
      <c r="C14" s="147" t="str">
        <f>'todas especializaciones'!B50</f>
        <v>42.114.608 de Pereira R.</v>
      </c>
      <c r="D14" s="9" t="str">
        <f>'todas especializaciones'!C50</f>
        <v>Victoria Eugenia Lanzas Duque</v>
      </c>
      <c r="E14" s="9" t="s">
        <v>347</v>
      </c>
      <c r="F14" s="50">
        <f>'todas especializaciones'!Q51</f>
        <v>16</v>
      </c>
      <c r="G14" s="305" t="s">
        <v>94</v>
      </c>
      <c r="H14" s="149" t="str">
        <f>'todas especializaciones'!O50</f>
        <v>Mayo 09 de 2015</v>
      </c>
      <c r="I14" s="266" t="str">
        <f>'todas especializaciones'!P50</f>
        <v>Mayo 16 de 2015</v>
      </c>
      <c r="J14" s="159" t="str">
        <f>'todas especializaciones'!N50</f>
        <v>Mayo 09 y 16 de 2015</v>
      </c>
      <c r="K14" s="176">
        <f>'todas especializaciones'!R50</f>
        <v>100000</v>
      </c>
      <c r="L14" s="168">
        <f>'todas especializaciones'!X50</f>
        <v>2260000</v>
      </c>
      <c r="M14" s="168">
        <f>'todas especializaciones'!W50</f>
        <v>660000</v>
      </c>
      <c r="N14" s="190" t="s">
        <v>348</v>
      </c>
      <c r="O14" s="168"/>
      <c r="P14" s="168" t="s">
        <v>36</v>
      </c>
      <c r="Q14" s="9" t="s">
        <v>333</v>
      </c>
      <c r="R14" s="116" t="s">
        <v>46</v>
      </c>
      <c r="S14" s="815"/>
      <c r="T14" s="815"/>
      <c r="U14" s="815"/>
    </row>
    <row r="15" spans="2:21" ht="61.5" customHeight="1" thickBot="1" x14ac:dyDescent="0.3">
      <c r="B15" s="49">
        <v>4</v>
      </c>
      <c r="C15" s="392" t="str">
        <f>'todas especializaciones'!B51</f>
        <v>16.748.786 de Cali</v>
      </c>
      <c r="D15" s="9" t="str">
        <f>'todas especializaciones'!C51</f>
        <v>Carlos Alberto Montealegre Escobar</v>
      </c>
      <c r="E15" s="9" t="s">
        <v>464</v>
      </c>
      <c r="F15" s="50">
        <f>'todas especializaciones'!Q51</f>
        <v>16</v>
      </c>
      <c r="G15" s="305" t="s">
        <v>94</v>
      </c>
      <c r="H15" s="149" t="str">
        <f>'todas especializaciones'!O51</f>
        <v>Mayo 23 de 2015</v>
      </c>
      <c r="I15" s="149" t="str">
        <f>'todas especializaciones'!P51</f>
        <v>Mayo 30 de 2015</v>
      </c>
      <c r="J15" s="159" t="str">
        <f>'todas especializaciones'!N51</f>
        <v>Mayo 23 y 30 de 2015</v>
      </c>
      <c r="K15" s="176">
        <f>'todas especializaciones'!R51</f>
        <v>90000</v>
      </c>
      <c r="L15" s="168">
        <f>'todas especializaciones'!X51</f>
        <v>1440000</v>
      </c>
      <c r="M15" s="168">
        <f>'todas especializaciones'!W51</f>
        <v>0</v>
      </c>
      <c r="N15" s="190" t="s">
        <v>100</v>
      </c>
      <c r="O15" s="168"/>
      <c r="P15" s="168" t="s">
        <v>36</v>
      </c>
      <c r="Q15" s="9" t="s">
        <v>74</v>
      </c>
      <c r="R15" s="462" t="s">
        <v>46</v>
      </c>
      <c r="S15" s="815"/>
      <c r="T15" s="781"/>
      <c r="U15" s="781"/>
    </row>
    <row r="16" spans="2:21" ht="61.5" customHeight="1" thickBot="1" x14ac:dyDescent="0.3">
      <c r="B16" s="49">
        <v>5</v>
      </c>
      <c r="C16" s="147" t="str">
        <f>'todas especializaciones'!B52</f>
        <v>10.247.085 de  Manizales</v>
      </c>
      <c r="D16" s="9" t="str">
        <f>'todas especializaciones'!C52</f>
        <v>Juan Nicolas Montoya Monsalve</v>
      </c>
      <c r="E16" s="9" t="s">
        <v>349</v>
      </c>
      <c r="F16" s="50">
        <f>'todas especializaciones'!Q52</f>
        <v>16</v>
      </c>
      <c r="G16" s="305" t="s">
        <v>94</v>
      </c>
      <c r="H16" s="149" t="str">
        <f>'todas especializaciones'!O52</f>
        <v>Junio 06 de 2015</v>
      </c>
      <c r="I16" s="149" t="str">
        <f>'todas especializaciones'!P52</f>
        <v>Junio 13 de 2015</v>
      </c>
      <c r="J16" s="159" t="str">
        <f>'todas especializaciones'!N52</f>
        <v>Junio 06 y 13 de 2015</v>
      </c>
      <c r="K16" s="176">
        <f>'todas especializaciones'!R52</f>
        <v>120000</v>
      </c>
      <c r="L16" s="168">
        <f>'todas especializaciones'!X52</f>
        <v>2580000</v>
      </c>
      <c r="M16" s="181">
        <f>'todas especializaciones'!W52</f>
        <v>660000</v>
      </c>
      <c r="N16" s="190" t="s">
        <v>346</v>
      </c>
      <c r="O16" s="183"/>
      <c r="P16" s="168" t="s">
        <v>36</v>
      </c>
      <c r="Q16" s="9" t="s">
        <v>78</v>
      </c>
      <c r="R16" s="462" t="s">
        <v>46</v>
      </c>
      <c r="S16" s="780"/>
      <c r="T16" s="781"/>
      <c r="U16" s="781"/>
    </row>
    <row r="17" spans="2:21" ht="61.5" customHeight="1" thickBot="1" x14ac:dyDescent="0.3">
      <c r="B17" s="52">
        <v>6</v>
      </c>
      <c r="C17" s="147" t="str">
        <f>'todas especializaciones'!B53</f>
        <v>79.353.539 de Bogotá</v>
      </c>
      <c r="D17" s="9" t="str">
        <f>'todas especializaciones'!C53</f>
        <v>Celso Miguel Melo Melo</v>
      </c>
      <c r="E17" s="9" t="s">
        <v>350</v>
      </c>
      <c r="F17" s="53">
        <f>'todas especializaciones'!Q53</f>
        <v>32</v>
      </c>
      <c r="G17" s="305" t="s">
        <v>94</v>
      </c>
      <c r="H17" s="166" t="str">
        <f>'todas especializaciones'!O53</f>
        <v>Agosto 01 de 2015</v>
      </c>
      <c r="I17" s="149" t="str">
        <f>'todas especializaciones'!P53</f>
        <v>Agosto 22 de 2015</v>
      </c>
      <c r="J17" s="159" t="str">
        <f>'todas especializaciones'!N53</f>
        <v>Agosto 01, 08, 15 y 22 de 2015</v>
      </c>
      <c r="K17" s="176">
        <f>'todas especializaciones'!R53</f>
        <v>90000</v>
      </c>
      <c r="L17" s="169">
        <f>'todas especializaciones'!X53</f>
        <v>3780000</v>
      </c>
      <c r="M17" s="170">
        <f>'todas especializaciones'!W53</f>
        <v>900000</v>
      </c>
      <c r="N17" s="190" t="s">
        <v>351</v>
      </c>
      <c r="O17" s="170" t="s">
        <v>36</v>
      </c>
      <c r="P17" s="170"/>
      <c r="Q17" s="9" t="s">
        <v>39</v>
      </c>
      <c r="R17" s="462" t="s">
        <v>343</v>
      </c>
      <c r="S17" s="290"/>
      <c r="T17" s="290"/>
      <c r="U17" s="290"/>
    </row>
    <row r="18" spans="2:21" ht="61.5" customHeight="1" x14ac:dyDescent="0.25">
      <c r="B18" s="52">
        <v>7</v>
      </c>
      <c r="C18" s="147"/>
      <c r="D18" s="9"/>
      <c r="E18" s="9"/>
      <c r="F18" s="53"/>
      <c r="G18" s="305"/>
      <c r="H18" s="149"/>
      <c r="I18" s="149"/>
      <c r="J18" s="159"/>
      <c r="K18" s="176"/>
      <c r="L18" s="170"/>
      <c r="M18" s="170"/>
      <c r="N18" s="190"/>
      <c r="O18" s="170"/>
      <c r="P18" s="170"/>
      <c r="Q18" s="9"/>
      <c r="R18" s="462"/>
      <c r="S18" s="290"/>
      <c r="T18" s="290"/>
      <c r="U18" s="290"/>
    </row>
    <row r="19" spans="2:21" ht="63.75" customHeight="1" thickBot="1" x14ac:dyDescent="0.3">
      <c r="B19" s="54">
        <v>8</v>
      </c>
      <c r="C19" s="260"/>
      <c r="D19" s="55"/>
      <c r="E19" s="55"/>
      <c r="F19" s="56"/>
      <c r="G19" s="224"/>
      <c r="H19" s="227"/>
      <c r="I19" s="178"/>
      <c r="J19" s="160"/>
      <c r="K19" s="180"/>
      <c r="L19" s="177"/>
      <c r="M19" s="182"/>
      <c r="N19" s="201"/>
      <c r="O19" s="185"/>
      <c r="P19" s="185"/>
      <c r="Q19" s="55"/>
      <c r="R19" s="462"/>
      <c r="S19" s="290"/>
      <c r="T19" s="290"/>
      <c r="U19" s="290"/>
    </row>
    <row r="20" spans="2:21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179"/>
      <c r="L20" s="62"/>
      <c r="M20" s="63"/>
      <c r="N20" s="63"/>
      <c r="O20" s="63"/>
      <c r="P20" s="63"/>
      <c r="Q20" s="60"/>
      <c r="R20" s="60"/>
    </row>
    <row r="21" spans="2:21" x14ac:dyDescent="0.25">
      <c r="B21" s="57"/>
      <c r="C21" s="58"/>
      <c r="D21" s="59"/>
      <c r="E21" s="60"/>
      <c r="F21" s="57"/>
      <c r="G21" s="57"/>
      <c r="H21" s="61"/>
      <c r="I21" s="57"/>
      <c r="J21" s="60"/>
      <c r="K21" s="60"/>
      <c r="L21" s="62"/>
      <c r="M21" s="63"/>
      <c r="N21" s="63"/>
      <c r="O21" s="63"/>
      <c r="P21" s="63"/>
      <c r="Q21" s="60"/>
      <c r="R21" s="60"/>
    </row>
    <row r="22" spans="2:21" x14ac:dyDescent="0.25">
      <c r="B22" s="807" t="s">
        <v>109</v>
      </c>
      <c r="C22" s="807"/>
      <c r="D22" s="807"/>
      <c r="E22" s="807"/>
      <c r="F22" s="807"/>
      <c r="G22" s="807"/>
      <c r="H22" s="807"/>
    </row>
    <row r="23" spans="2:21" ht="15" customHeight="1" x14ac:dyDescent="0.25">
      <c r="B23" s="202"/>
    </row>
    <row r="24" spans="2:21" ht="15.75" x14ac:dyDescent="0.25">
      <c r="B24" s="782" t="s">
        <v>110</v>
      </c>
      <c r="C24" s="782"/>
      <c r="D24" s="782"/>
      <c r="E24" s="782"/>
      <c r="F24" s="782"/>
      <c r="G24" s="782"/>
      <c r="H24" s="782"/>
      <c r="I24" s="64"/>
      <c r="J24" s="64"/>
      <c r="K24" s="64"/>
      <c r="L24" s="65"/>
      <c r="M24" s="65"/>
      <c r="N24" s="65"/>
      <c r="O24" s="65"/>
      <c r="P24" s="65"/>
      <c r="Q24" s="64"/>
      <c r="R24" s="64"/>
    </row>
    <row r="25" spans="2:21" ht="15.75" x14ac:dyDescent="0.25">
      <c r="B25" s="782" t="s">
        <v>111</v>
      </c>
      <c r="C25" s="782"/>
      <c r="D25" s="782"/>
      <c r="E25" s="782"/>
      <c r="F25" s="782"/>
      <c r="G25" s="782"/>
      <c r="H25" s="782"/>
      <c r="I25" s="64"/>
      <c r="J25" s="64"/>
      <c r="K25" s="64"/>
      <c r="L25" s="65"/>
      <c r="M25" s="65"/>
      <c r="N25" s="65"/>
      <c r="O25" s="65"/>
      <c r="P25" s="65"/>
      <c r="Q25" s="64"/>
      <c r="R25" s="64"/>
    </row>
    <row r="26" spans="2:21" ht="15.75" x14ac:dyDescent="0.25">
      <c r="B26" s="203"/>
      <c r="I26" s="64"/>
      <c r="J26" s="64"/>
      <c r="K26" s="64"/>
      <c r="L26" s="65"/>
      <c r="M26" s="65"/>
      <c r="N26" s="65"/>
      <c r="O26" s="65"/>
      <c r="P26" s="65"/>
      <c r="Q26" s="64"/>
      <c r="R26" s="64"/>
    </row>
    <row r="27" spans="2:21" ht="45" x14ac:dyDescent="0.6">
      <c r="B27" s="810" t="s">
        <v>61</v>
      </c>
      <c r="C27" s="810"/>
      <c r="D27" s="810"/>
      <c r="E27" s="204" t="s">
        <v>112</v>
      </c>
      <c r="H27" s="205" t="s">
        <v>113</v>
      </c>
      <c r="I27" s="64"/>
      <c r="J27" s="64"/>
      <c r="K27" s="64"/>
      <c r="L27" s="65"/>
      <c r="M27" s="65"/>
      <c r="N27" s="65"/>
      <c r="O27" s="65"/>
      <c r="P27" s="65"/>
      <c r="Q27" s="64"/>
      <c r="R27" s="64"/>
    </row>
    <row r="28" spans="2:21" ht="3" customHeight="1" x14ac:dyDescent="0.25">
      <c r="C28" s="811"/>
      <c r="D28" s="811"/>
      <c r="E28" s="811"/>
      <c r="F28" s="811"/>
      <c r="G28" s="155"/>
      <c r="H28" s="812"/>
      <c r="I28" s="812"/>
      <c r="J28" s="81"/>
      <c r="K28" s="81"/>
      <c r="L28" s="164"/>
      <c r="M28" s="65"/>
      <c r="N28" s="65"/>
      <c r="O28" s="65"/>
      <c r="P28" s="65"/>
      <c r="Q28" s="82"/>
      <c r="R28" s="82"/>
    </row>
    <row r="29" spans="2:21" hidden="1" x14ac:dyDescent="0.25"/>
    <row r="30" spans="2:21" hidden="1" x14ac:dyDescent="0.25"/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127"/>
      <c r="F37" s="127"/>
      <c r="G37" s="152"/>
      <c r="H37" s="127"/>
      <c r="I37" s="127"/>
      <c r="J37" s="127"/>
      <c r="K37" s="152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127"/>
      <c r="F39" s="127"/>
      <c r="G39" s="152"/>
      <c r="H39" s="127"/>
      <c r="I39" s="127"/>
      <c r="J39" s="127"/>
      <c r="K39" s="152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127"/>
      <c r="F40" s="127"/>
      <c r="G40" s="152"/>
      <c r="H40" s="127"/>
      <c r="I40" s="127"/>
      <c r="J40" s="127"/>
      <c r="K40" s="152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68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68"/>
      <c r="L45" s="814" t="s">
        <v>49</v>
      </c>
      <c r="M45" s="814"/>
      <c r="N45" s="814"/>
      <c r="O45" s="814"/>
      <c r="P45" s="814"/>
      <c r="Q45" s="814"/>
      <c r="R45" s="129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8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8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8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8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8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128"/>
      <c r="D55" s="128"/>
      <c r="E55" s="68"/>
      <c r="F55" s="128"/>
      <c r="G55" s="154"/>
      <c r="H55" s="128"/>
      <c r="I55" s="128"/>
      <c r="J55" s="68"/>
      <c r="K55" s="68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128"/>
      <c r="D56" s="128"/>
      <c r="E56" s="68"/>
      <c r="F56" s="128"/>
      <c r="G56" s="154"/>
      <c r="H56" s="128"/>
      <c r="I56" s="128"/>
      <c r="J56" s="68"/>
      <c r="K56" s="68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128"/>
      <c r="D57" s="128"/>
      <c r="E57" s="68"/>
      <c r="F57" s="128"/>
      <c r="G57" s="154"/>
      <c r="H57" s="128"/>
      <c r="I57" s="128"/>
      <c r="J57" s="68"/>
      <c r="K57" s="68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128"/>
      <c r="D58" s="128"/>
      <c r="E58" s="68"/>
      <c r="F58" s="128"/>
      <c r="G58" s="154"/>
      <c r="H58" s="128"/>
      <c r="I58" s="128"/>
      <c r="J58" s="68"/>
      <c r="K58" s="68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128"/>
      <c r="D59" s="128"/>
      <c r="E59" s="68"/>
      <c r="F59" s="128"/>
      <c r="G59" s="154"/>
      <c r="H59" s="128"/>
      <c r="I59" s="128"/>
      <c r="J59" s="68"/>
      <c r="K59" s="68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128"/>
      <c r="D60" s="128"/>
      <c r="E60" s="68"/>
      <c r="F60" s="128"/>
      <c r="G60" s="154"/>
      <c r="H60" s="128"/>
      <c r="I60" s="128"/>
      <c r="J60" s="68"/>
      <c r="K60" s="68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8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8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151"/>
      <c r="O65" s="151"/>
      <c r="P65" s="151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8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67"/>
      <c r="N67" s="67"/>
      <c r="O67" s="67"/>
      <c r="P67" s="67"/>
      <c r="Q67" s="66"/>
      <c r="R67" s="66"/>
    </row>
  </sheetData>
  <mergeCells count="30">
    <mergeCell ref="C65:M65"/>
    <mergeCell ref="A38:R38"/>
    <mergeCell ref="C45:D45"/>
    <mergeCell ref="F45:I45"/>
    <mergeCell ref="L45:Q45"/>
    <mergeCell ref="C54:D54"/>
    <mergeCell ref="F54:I54"/>
    <mergeCell ref="C28:F28"/>
    <mergeCell ref="H28:I28"/>
    <mergeCell ref="G10:G11"/>
    <mergeCell ref="B22:H22"/>
    <mergeCell ref="B24:H24"/>
    <mergeCell ref="B25:H25"/>
    <mergeCell ref="B27:D27"/>
    <mergeCell ref="S12:U12"/>
    <mergeCell ref="S14:U14"/>
    <mergeCell ref="S15:U15"/>
    <mergeCell ref="S16:U16"/>
    <mergeCell ref="B2:D3"/>
    <mergeCell ref="E2:J3"/>
    <mergeCell ref="L2:R3"/>
    <mergeCell ref="B10:B11"/>
    <mergeCell ref="C10:D10"/>
    <mergeCell ref="E10:E11"/>
    <mergeCell ref="F10:F11"/>
    <mergeCell ref="H10:J10"/>
    <mergeCell ref="M10:M11"/>
    <mergeCell ref="K10:L10"/>
    <mergeCell ref="N10:N11"/>
    <mergeCell ref="O10:R10"/>
  </mergeCells>
  <pageMargins left="1.5748031496062993" right="0.11811023622047245" top="0.35433070866141736" bottom="0.35433070866141736" header="0.31496062992125984" footer="0.31496062992125984"/>
  <pageSetup paperSize="5" scale="63" orientation="landscape" r:id="rId1"/>
  <rowBreaks count="1" manualBreakCount="1">
    <brk id="31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view="pageBreakPreview" topLeftCell="A9" zoomScale="70" zoomScaleNormal="100" zoomScaleSheetLayoutView="70" workbookViewId="0">
      <selection activeCell="J16" sqref="J16"/>
    </sheetView>
  </sheetViews>
  <sheetFormatPr baseColWidth="10" defaultRowHeight="15" x14ac:dyDescent="0.25"/>
  <cols>
    <col min="1" max="1" width="1.7109375" customWidth="1"/>
    <col min="2" max="2" width="5" customWidth="1"/>
    <col min="3" max="3" width="14.85546875" customWidth="1"/>
    <col min="4" max="4" width="24.5703125" customWidth="1"/>
    <col min="5" max="5" width="23.85546875" customWidth="1"/>
    <col min="6" max="6" width="9.5703125" customWidth="1"/>
    <col min="7" max="7" width="10.85546875" customWidth="1"/>
    <col min="8" max="8" width="14.5703125" customWidth="1"/>
    <col min="9" max="10" width="14.42578125" customWidth="1"/>
    <col min="11" max="11" width="12" customWidth="1"/>
    <col min="12" max="12" width="12" style="44" customWidth="1"/>
    <col min="13" max="13" width="11.5703125" style="44" customWidth="1"/>
    <col min="14" max="14" width="14.28515625" style="44" customWidth="1"/>
    <col min="15" max="16" width="5.42578125" customWidth="1"/>
    <col min="17" max="17" width="11.8554687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787" t="s">
        <v>50</v>
      </c>
      <c r="F2" s="787"/>
      <c r="G2" s="787"/>
      <c r="H2" s="787"/>
      <c r="I2" s="787"/>
      <c r="J2" s="787"/>
      <c r="K2" s="156"/>
      <c r="L2" s="789" t="s">
        <v>60</v>
      </c>
      <c r="M2" s="789"/>
      <c r="N2" s="789"/>
      <c r="O2" s="789"/>
      <c r="P2" s="790"/>
      <c r="Q2" s="790"/>
      <c r="R2" s="790"/>
    </row>
    <row r="3" spans="2:21" ht="15.75" thickBot="1" x14ac:dyDescent="0.3">
      <c r="B3" s="785"/>
      <c r="C3" s="786"/>
      <c r="D3" s="786"/>
      <c r="E3" s="788"/>
      <c r="F3" s="788"/>
      <c r="G3" s="788"/>
      <c r="H3" s="788"/>
      <c r="I3" s="788"/>
      <c r="J3" s="788"/>
      <c r="K3" s="157"/>
      <c r="L3" s="791"/>
      <c r="M3" s="791"/>
      <c r="N3" s="791"/>
      <c r="O3" s="791"/>
      <c r="P3" s="792"/>
      <c r="Q3" s="792"/>
      <c r="R3" s="792"/>
    </row>
    <row r="5" spans="2:21" ht="20.25" x14ac:dyDescent="0.25">
      <c r="B5" s="84" t="s">
        <v>72</v>
      </c>
      <c r="C5" s="45"/>
      <c r="D5" s="45"/>
      <c r="E5" s="45"/>
      <c r="F5" s="45"/>
      <c r="G5" s="45"/>
      <c r="H5" s="45"/>
      <c r="I5" s="85" t="s">
        <v>451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0"/>
      <c r="L6" s="43"/>
      <c r="M6" s="43"/>
      <c r="N6" s="43"/>
      <c r="O6" s="40"/>
      <c r="P6" s="40"/>
      <c r="Q6" s="40"/>
      <c r="R6" s="40"/>
    </row>
    <row r="7" spans="2:21" ht="18" x14ac:dyDescent="0.25">
      <c r="B7" s="83" t="s">
        <v>73</v>
      </c>
      <c r="C7" s="83"/>
      <c r="D7" s="83"/>
      <c r="E7" s="83"/>
      <c r="F7" s="83"/>
      <c r="G7" s="83"/>
      <c r="H7" s="83"/>
      <c r="I7" s="85" t="s">
        <v>478</v>
      </c>
      <c r="J7" s="85"/>
      <c r="K7" s="85"/>
      <c r="L7" s="85"/>
      <c r="M7" s="85"/>
      <c r="N7" s="85"/>
      <c r="O7" s="85"/>
      <c r="P7" s="85"/>
      <c r="Q7" s="85"/>
      <c r="R7" s="85"/>
    </row>
    <row r="9" spans="2:21" ht="15.75" thickBot="1" x14ac:dyDescent="0.3"/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835" t="s">
        <v>87</v>
      </c>
      <c r="L10" s="836"/>
      <c r="M10" s="802" t="s">
        <v>55</v>
      </c>
      <c r="N10" s="835" t="s">
        <v>89</v>
      </c>
      <c r="O10" s="837" t="s">
        <v>90</v>
      </c>
      <c r="P10" s="838"/>
      <c r="Q10" s="838"/>
      <c r="R10" s="839"/>
    </row>
    <row r="11" spans="2:21" ht="43.5" customHeight="1" x14ac:dyDescent="0.25">
      <c r="B11" s="794"/>
      <c r="C11" s="494" t="s">
        <v>21</v>
      </c>
      <c r="D11" s="494" t="s">
        <v>43</v>
      </c>
      <c r="E11" s="662"/>
      <c r="F11" s="662"/>
      <c r="G11" s="797"/>
      <c r="H11" s="494" t="s">
        <v>57</v>
      </c>
      <c r="I11" s="494" t="s">
        <v>58</v>
      </c>
      <c r="J11" s="494" t="s">
        <v>59</v>
      </c>
      <c r="K11" s="494" t="s">
        <v>93</v>
      </c>
      <c r="L11" s="497" t="s">
        <v>88</v>
      </c>
      <c r="M11" s="817"/>
      <c r="N11" s="801"/>
      <c r="O11" s="500" t="s">
        <v>91</v>
      </c>
      <c r="P11" s="496" t="s">
        <v>62</v>
      </c>
      <c r="Q11" s="496" t="s">
        <v>95</v>
      </c>
      <c r="R11" s="459" t="s">
        <v>80</v>
      </c>
    </row>
    <row r="12" spans="2:21" ht="61.5" customHeight="1" thickBot="1" x14ac:dyDescent="0.3">
      <c r="B12" s="50">
        <v>1</v>
      </c>
      <c r="C12" s="454" t="str">
        <f>'todas especializaciones'!B54</f>
        <v>7.538.438 de Armenia</v>
      </c>
      <c r="D12" s="512" t="str">
        <f>'todas especializaciones'!C54</f>
        <v>Ernesto Gómez Echeverry</v>
      </c>
      <c r="E12" s="143" t="s">
        <v>380</v>
      </c>
      <c r="F12" s="144">
        <f>'todas especializaciones'!Q54</f>
        <v>16</v>
      </c>
      <c r="G12" s="144" t="s">
        <v>94</v>
      </c>
      <c r="H12" s="149" t="str">
        <f>'todas especializaciones'!O54</f>
        <v>Marzo 21 de 2015</v>
      </c>
      <c r="I12" s="149" t="str">
        <f>'todas especializaciones'!P54</f>
        <v>Marzo 28 de 2015</v>
      </c>
      <c r="J12" s="159" t="str">
        <f>'todas especializaciones'!N54</f>
        <v>Marzo 21 y 28 de 2015</v>
      </c>
      <c r="K12" s="176">
        <f>'todas especializaciones'!R5</f>
        <v>100000</v>
      </c>
      <c r="L12" s="170">
        <f>'todas especializaciones'!X54</f>
        <v>1600000</v>
      </c>
      <c r="M12" s="170">
        <v>0</v>
      </c>
      <c r="N12" s="29" t="s">
        <v>116</v>
      </c>
      <c r="O12" s="9"/>
      <c r="P12" s="9" t="s">
        <v>36</v>
      </c>
      <c r="Q12" s="9" t="s">
        <v>74</v>
      </c>
      <c r="R12" s="462" t="s">
        <v>46</v>
      </c>
    </row>
    <row r="13" spans="2:21" ht="61.5" customHeight="1" x14ac:dyDescent="0.25">
      <c r="B13" s="50">
        <v>2</v>
      </c>
      <c r="C13" s="452" t="str">
        <f>'todas especializaciones'!B55</f>
        <v>16.590.306 de Cali</v>
      </c>
      <c r="D13" s="513" t="str">
        <f>'todas especializaciones'!C55</f>
        <v>José Jair Rodríguez Ospina</v>
      </c>
      <c r="E13" s="141" t="s">
        <v>384</v>
      </c>
      <c r="F13" s="144">
        <f>'todas especializaciones'!Q55</f>
        <v>32</v>
      </c>
      <c r="G13" s="144" t="s">
        <v>94</v>
      </c>
      <c r="H13" s="146" t="str">
        <f>'todas especializaciones'!O55</f>
        <v>Abril 25 de 2015</v>
      </c>
      <c r="I13" s="146" t="str">
        <f>'todas especializaciones'!P55</f>
        <v>Mayo 30 de 2015</v>
      </c>
      <c r="J13" s="453" t="str">
        <f>'todas especializaciones'!N55</f>
        <v>Abril 25, Mayo 09, 16 y 30 de 2015</v>
      </c>
      <c r="K13" s="175">
        <f>'todas especializaciones'!R55</f>
        <v>90000</v>
      </c>
      <c r="L13" s="167">
        <f>'todas especializaciones'!X55</f>
        <v>4200000</v>
      </c>
      <c r="M13" s="168">
        <f>'todas especializaciones'!W55</f>
        <v>1320000</v>
      </c>
      <c r="N13" s="163" t="s">
        <v>466</v>
      </c>
      <c r="O13" s="9"/>
      <c r="P13" s="174" t="s">
        <v>36</v>
      </c>
      <c r="Q13" s="174" t="s">
        <v>333</v>
      </c>
      <c r="R13" s="462" t="s">
        <v>46</v>
      </c>
    </row>
    <row r="14" spans="2:21" ht="61.5" customHeight="1" x14ac:dyDescent="0.25">
      <c r="B14" s="50">
        <v>3</v>
      </c>
      <c r="C14" s="11" t="str">
        <f>'todas especializaciones'!B56</f>
        <v xml:space="preserve">24.448.151 de Armenia </v>
      </c>
      <c r="D14" s="147" t="str">
        <f>'todas especializaciones'!C56</f>
        <v>Fabiola Zuluaga de Zamudio</v>
      </c>
      <c r="E14" s="125" t="s">
        <v>383</v>
      </c>
      <c r="F14" s="144">
        <f>'todas especializaciones'!Q56</f>
        <v>16</v>
      </c>
      <c r="G14" s="144" t="s">
        <v>94</v>
      </c>
      <c r="H14" s="126" t="str">
        <f>'todas especializaciones'!O56</f>
        <v>Mayo 02 de 2015</v>
      </c>
      <c r="I14" s="126" t="str">
        <f>'todas especializaciones'!P56</f>
        <v>Mayo 23 de 2015</v>
      </c>
      <c r="J14" s="451" t="str">
        <f>'todas especializaciones'!N56</f>
        <v>Mayo 02 y 23 de 2015</v>
      </c>
      <c r="K14" s="150">
        <f>'todas especializaciones'!R56</f>
        <v>100000</v>
      </c>
      <c r="L14" s="148">
        <f>'todas especializaciones'!X56</f>
        <v>2050000</v>
      </c>
      <c r="M14" s="148">
        <f>'todas especializaciones'!W56</f>
        <v>450000</v>
      </c>
      <c r="N14" s="162" t="s">
        <v>467</v>
      </c>
      <c r="O14" s="9" t="s">
        <v>36</v>
      </c>
      <c r="P14" s="174"/>
      <c r="Q14" s="174" t="s">
        <v>39</v>
      </c>
      <c r="R14" s="462" t="str">
        <f>'todas especializaciones'!AB56</f>
        <v>Enero 14 de 1938</v>
      </c>
    </row>
    <row r="15" spans="2:21" ht="61.5" customHeight="1" x14ac:dyDescent="0.25">
      <c r="B15" s="50">
        <v>4</v>
      </c>
      <c r="C15" s="285" t="str">
        <f>'todas especializaciones'!B57</f>
        <v>7.495.787 de Armenia</v>
      </c>
      <c r="D15" s="501" t="str">
        <f>'todas especializaciones'!C57</f>
        <v>Henry González Mesa</v>
      </c>
      <c r="E15" s="491" t="s">
        <v>381</v>
      </c>
      <c r="F15" s="142">
        <f>'todas especializaciones'!Q57</f>
        <v>16</v>
      </c>
      <c r="G15" s="142" t="s">
        <v>94</v>
      </c>
      <c r="H15" s="495" t="str">
        <f>'todas especializaciones'!O57</f>
        <v>Junio 06 de 2015</v>
      </c>
      <c r="I15" s="495" t="str">
        <f>'todas especializaciones'!P57</f>
        <v>Junio 13 de 2015</v>
      </c>
      <c r="J15" s="502" t="str">
        <f>'todas especializaciones'!N57</f>
        <v>Junio 06 y 13 de 2015</v>
      </c>
      <c r="K15" s="503">
        <f>'todas especializaciones'!R57</f>
        <v>90000</v>
      </c>
      <c r="L15" s="504">
        <f>'todas especializaciones'!X57</f>
        <v>1440000</v>
      </c>
      <c r="M15" s="505">
        <f>'todas especializaciones'!V57</f>
        <v>0</v>
      </c>
      <c r="N15" s="499" t="s">
        <v>382</v>
      </c>
      <c r="O15" s="47"/>
      <c r="P15" s="173" t="s">
        <v>36</v>
      </c>
      <c r="Q15" s="173" t="s">
        <v>74</v>
      </c>
      <c r="R15" s="506" t="s">
        <v>46</v>
      </c>
      <c r="S15" s="815"/>
      <c r="T15" s="815"/>
      <c r="U15" s="815"/>
    </row>
    <row r="16" spans="2:21" ht="61.5" customHeight="1" thickBot="1" x14ac:dyDescent="0.3">
      <c r="B16" s="50">
        <v>6</v>
      </c>
      <c r="C16" s="515" t="str">
        <f>'todas especializaciones'!B58</f>
        <v>52.813.777 de Bogotá</v>
      </c>
      <c r="D16" s="516" t="str">
        <f>'todas especializaciones'!C58</f>
        <v>Johana González Bravo</v>
      </c>
      <c r="E16" s="516" t="s">
        <v>386</v>
      </c>
      <c r="F16" s="517">
        <f>'todas especializaciones'!Q58</f>
        <v>32</v>
      </c>
      <c r="G16" s="518" t="s">
        <v>94</v>
      </c>
      <c r="H16" s="519" t="str">
        <f>'todas especializaciones'!O58</f>
        <v>Julio 11 de 2015</v>
      </c>
      <c r="I16" s="520" t="str">
        <f>'todas especializaciones'!P58</f>
        <v>Agosto 01 de 2015</v>
      </c>
      <c r="J16" s="521" t="str">
        <f>'todas especializaciones'!N58</f>
        <v>Julio 11, 18, 25 y Agosto 01 de 2015</v>
      </c>
      <c r="K16" s="522">
        <f>'todas especializaciones'!R58</f>
        <v>90000</v>
      </c>
      <c r="L16" s="523">
        <f>'todas especializaciones'!X58</f>
        <v>3780000</v>
      </c>
      <c r="M16" s="523">
        <f>'todas especializaciones'!W58</f>
        <v>900000</v>
      </c>
      <c r="N16" s="524" t="s">
        <v>387</v>
      </c>
      <c r="O16" s="525" t="s">
        <v>36</v>
      </c>
      <c r="P16" s="526"/>
      <c r="Q16" s="526" t="s">
        <v>39</v>
      </c>
      <c r="R16" s="527" t="str">
        <f>'todas especializaciones'!AB58</f>
        <v>Octubre 04 de 1982</v>
      </c>
      <c r="S16" s="290"/>
      <c r="T16" s="290"/>
      <c r="U16" s="290"/>
    </row>
    <row r="17" spans="2:21" ht="61.5" customHeight="1" x14ac:dyDescent="0.25">
      <c r="B17" s="50">
        <v>7</v>
      </c>
      <c r="C17" s="515" t="str">
        <f>'todas especializaciones'!B59</f>
        <v xml:space="preserve">5.795.187 de Zapatoca </v>
      </c>
      <c r="D17" s="516" t="str">
        <f>'todas especializaciones'!C59</f>
        <v>José Elbert Castañeda Durán</v>
      </c>
      <c r="E17" s="516" t="s">
        <v>385</v>
      </c>
      <c r="F17" s="518">
        <f>'todas especializaciones'!Q59</f>
        <v>32</v>
      </c>
      <c r="G17" s="518" t="s">
        <v>94</v>
      </c>
      <c r="H17" s="520" t="str">
        <f>'todas especializaciones'!O59</f>
        <v>Agosto 08 de 2015</v>
      </c>
      <c r="I17" s="520" t="str">
        <f>'todas especializaciones'!P59</f>
        <v>Agosto 29 de 2015</v>
      </c>
      <c r="J17" s="521" t="str">
        <f>'todas especializaciones'!N59</f>
        <v>Agosto 08, 15, 22 y 29 de 2015</v>
      </c>
      <c r="K17" s="522">
        <f>'todas especializaciones'!R59</f>
        <v>100000</v>
      </c>
      <c r="L17" s="528">
        <f>'todas especializaciones'!X59</f>
        <v>4100000</v>
      </c>
      <c r="M17" s="528">
        <f>'todas especializaciones'!W59</f>
        <v>900000</v>
      </c>
      <c r="N17" s="529" t="s">
        <v>476</v>
      </c>
      <c r="O17" s="525" t="s">
        <v>36</v>
      </c>
      <c r="P17" s="526"/>
      <c r="Q17" s="526" t="s">
        <v>39</v>
      </c>
      <c r="R17" s="527" t="str">
        <f>'todas especializaciones'!AB59</f>
        <v>27 de julio de 1957</v>
      </c>
      <c r="S17" s="290"/>
      <c r="T17" s="290"/>
      <c r="U17" s="290"/>
    </row>
    <row r="18" spans="2:21" ht="61.5" customHeight="1" x14ac:dyDescent="0.25">
      <c r="B18" s="50">
        <v>8</v>
      </c>
      <c r="C18" s="392"/>
      <c r="D18" s="143"/>
      <c r="E18" s="143"/>
      <c r="F18" s="145"/>
      <c r="G18" s="144"/>
      <c r="H18" s="149"/>
      <c r="I18" s="149"/>
      <c r="J18" s="143"/>
      <c r="K18" s="176"/>
      <c r="L18" s="170"/>
      <c r="M18" s="170"/>
      <c r="N18" s="30"/>
      <c r="O18" s="9"/>
      <c r="P18" s="174"/>
      <c r="Q18" s="174"/>
      <c r="R18" s="462"/>
      <c r="S18" s="780"/>
      <c r="T18" s="781"/>
      <c r="U18" s="781"/>
    </row>
    <row r="19" spans="2:21" x14ac:dyDescent="0.25">
      <c r="B19" s="57"/>
      <c r="C19" s="58"/>
      <c r="D19" s="59"/>
      <c r="E19" s="60"/>
      <c r="F19" s="57"/>
      <c r="G19" s="57"/>
      <c r="H19" s="61"/>
      <c r="I19" s="57"/>
      <c r="J19" s="60"/>
      <c r="K19" s="60"/>
      <c r="L19" s="62"/>
      <c r="M19" s="62"/>
      <c r="N19" s="208"/>
      <c r="O19" s="60"/>
      <c r="P19" s="60"/>
      <c r="Q19" s="60"/>
      <c r="R19" s="60"/>
      <c r="S19" s="290"/>
      <c r="T19" s="290"/>
      <c r="U19" s="290"/>
    </row>
    <row r="20" spans="2:21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60"/>
      <c r="L20" s="62"/>
      <c r="M20" s="62"/>
      <c r="N20" s="63"/>
      <c r="O20" s="60"/>
      <c r="P20" s="60"/>
      <c r="Q20" s="60"/>
      <c r="R20" s="60"/>
    </row>
    <row r="21" spans="2:21" x14ac:dyDescent="0.25">
      <c r="C21" s="807" t="s">
        <v>109</v>
      </c>
      <c r="D21" s="807"/>
      <c r="E21" s="807"/>
      <c r="F21" s="807"/>
      <c r="G21" s="807"/>
      <c r="H21" s="807"/>
      <c r="I21" s="807"/>
    </row>
    <row r="22" spans="2:21" ht="15" customHeight="1" x14ac:dyDescent="0.25">
      <c r="C22" s="202"/>
    </row>
    <row r="23" spans="2:21" ht="15.75" x14ac:dyDescent="0.25">
      <c r="C23" s="782" t="s">
        <v>110</v>
      </c>
      <c r="D23" s="782"/>
      <c r="E23" s="782"/>
      <c r="F23" s="782"/>
      <c r="G23" s="782"/>
      <c r="H23" s="782"/>
      <c r="I23" s="782"/>
      <c r="K23" s="64"/>
      <c r="L23" s="65"/>
      <c r="M23" s="65"/>
      <c r="N23" s="65"/>
      <c r="O23" s="64"/>
      <c r="P23" s="64"/>
      <c r="Q23" s="64"/>
      <c r="R23" s="64"/>
    </row>
    <row r="24" spans="2:21" ht="15.75" x14ac:dyDescent="0.25">
      <c r="C24" s="782" t="s">
        <v>111</v>
      </c>
      <c r="D24" s="782"/>
      <c r="E24" s="782"/>
      <c r="F24" s="782"/>
      <c r="G24" s="782"/>
      <c r="H24" s="782"/>
      <c r="I24" s="782"/>
      <c r="K24" s="64"/>
      <c r="L24" s="65"/>
      <c r="M24" s="65"/>
      <c r="N24" s="65"/>
      <c r="O24" s="64"/>
      <c r="P24" s="64"/>
      <c r="Q24" s="64"/>
      <c r="R24" s="64"/>
    </row>
    <row r="25" spans="2:21" ht="15.75" x14ac:dyDescent="0.25">
      <c r="C25" s="203"/>
      <c r="K25" s="64"/>
      <c r="L25" s="65"/>
      <c r="M25" s="65"/>
      <c r="N25" s="65"/>
      <c r="O25" s="64"/>
      <c r="P25" s="64"/>
      <c r="Q25" s="64"/>
      <c r="R25" s="64"/>
    </row>
    <row r="26" spans="2:21" ht="33" customHeight="1" x14ac:dyDescent="0.6">
      <c r="C26" s="810" t="s">
        <v>61</v>
      </c>
      <c r="D26" s="810"/>
      <c r="E26" s="810"/>
      <c r="F26" s="207" t="s">
        <v>112</v>
      </c>
      <c r="I26" s="205" t="s">
        <v>113</v>
      </c>
      <c r="J26" s="204"/>
      <c r="K26" s="64"/>
      <c r="L26" s="65"/>
      <c r="M26" s="65"/>
      <c r="N26" s="65"/>
      <c r="O26" s="64"/>
      <c r="P26" s="64"/>
      <c r="Q26" s="64"/>
      <c r="R26" s="64"/>
    </row>
    <row r="27" spans="2:21" ht="15.75" hidden="1" customHeight="1" x14ac:dyDescent="0.25">
      <c r="C27" s="811"/>
      <c r="D27" s="811"/>
      <c r="E27" s="811"/>
      <c r="F27" s="811"/>
      <c r="G27" s="155"/>
      <c r="H27" s="812"/>
      <c r="I27" s="812"/>
      <c r="J27" s="81"/>
      <c r="K27" s="81"/>
      <c r="L27" s="164"/>
      <c r="M27" s="164"/>
      <c r="N27" s="65"/>
      <c r="O27" s="82"/>
      <c r="P27" s="82"/>
      <c r="Q27" s="82"/>
      <c r="R27" s="82"/>
    </row>
    <row r="28" spans="2:21" hidden="1" x14ac:dyDescent="0.25"/>
    <row r="29" spans="2:21" ht="54.75" hidden="1" customHeight="1" x14ac:dyDescent="0.25"/>
    <row r="33" spans="1:18" ht="18.75" x14ac:dyDescent="0.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67"/>
      <c r="N33" s="67"/>
      <c r="O33" s="66"/>
      <c r="P33" s="66"/>
      <c r="Q33" s="66"/>
      <c r="R33" s="66"/>
    </row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6"/>
      <c r="P34" s="66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6"/>
      <c r="P35" s="66"/>
      <c r="Q35" s="66"/>
      <c r="R35" s="66"/>
    </row>
    <row r="36" spans="1:18" ht="18.75" x14ac:dyDescent="0.3">
      <c r="A36" s="66"/>
      <c r="B36" s="66"/>
      <c r="C36" s="68"/>
      <c r="D36" s="68"/>
      <c r="E36" s="127"/>
      <c r="F36" s="127"/>
      <c r="G36" s="152"/>
      <c r="H36" s="127"/>
      <c r="I36" s="127"/>
      <c r="J36" s="127"/>
      <c r="K36" s="152"/>
      <c r="L36" s="69"/>
      <c r="M36" s="69"/>
      <c r="N36" s="69"/>
      <c r="O36" s="68"/>
      <c r="P36" s="68"/>
      <c r="Q36" s="68"/>
      <c r="R36" s="68"/>
    </row>
    <row r="37" spans="1:18" ht="15.75" customHeight="1" x14ac:dyDescent="0.25">
      <c r="A37" s="813" t="s">
        <v>63</v>
      </c>
      <c r="B37" s="813"/>
      <c r="C37" s="813"/>
      <c r="D37" s="813"/>
      <c r="E37" s="813"/>
      <c r="F37" s="813"/>
      <c r="G37" s="813"/>
      <c r="H37" s="813"/>
      <c r="I37" s="813"/>
      <c r="J37" s="813"/>
      <c r="K37" s="813"/>
      <c r="L37" s="813"/>
      <c r="M37" s="813"/>
      <c r="N37" s="813"/>
      <c r="O37" s="813"/>
      <c r="P37" s="813"/>
      <c r="Q37" s="813"/>
      <c r="R37" s="813"/>
    </row>
    <row r="38" spans="1:18" ht="18.75" x14ac:dyDescent="0.3">
      <c r="A38" s="66"/>
      <c r="B38" s="66"/>
      <c r="C38" s="68"/>
      <c r="D38" s="68"/>
      <c r="E38" s="127"/>
      <c r="F38" s="127"/>
      <c r="G38" s="152"/>
      <c r="H38" s="127"/>
      <c r="I38" s="127"/>
      <c r="J38" s="127"/>
      <c r="K38" s="152"/>
      <c r="L38" s="69"/>
      <c r="M38" s="69"/>
      <c r="N38" s="69"/>
      <c r="O38" s="68"/>
      <c r="P38" s="68"/>
      <c r="Q38" s="68"/>
      <c r="R38" s="68"/>
    </row>
    <row r="39" spans="1:18" ht="18.75" x14ac:dyDescent="0.3">
      <c r="A39" s="66"/>
      <c r="B39" s="66"/>
      <c r="C39" s="68"/>
      <c r="D39" s="68"/>
      <c r="E39" s="127"/>
      <c r="F39" s="127"/>
      <c r="G39" s="152"/>
      <c r="H39" s="127"/>
      <c r="I39" s="127"/>
      <c r="J39" s="127"/>
      <c r="K39" s="152"/>
      <c r="L39" s="69"/>
      <c r="M39" s="69"/>
      <c r="N39" s="69"/>
      <c r="O39" s="68"/>
      <c r="P39" s="68"/>
      <c r="Q39" s="68"/>
      <c r="R39" s="68"/>
    </row>
    <row r="40" spans="1:18" ht="18.75" x14ac:dyDescent="0.3">
      <c r="A40" s="66"/>
      <c r="B40" s="66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9"/>
      <c r="N40" s="69"/>
      <c r="O40" s="68"/>
      <c r="P40" s="68"/>
      <c r="Q40" s="68"/>
      <c r="R40" s="68"/>
    </row>
    <row r="41" spans="1:18" ht="18.75" x14ac:dyDescent="0.3">
      <c r="A41" s="66"/>
      <c r="B41" s="66"/>
      <c r="C41" s="70"/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69"/>
      <c r="O41" s="68"/>
      <c r="P41" s="68"/>
      <c r="Q41" s="68"/>
      <c r="R41" s="68"/>
    </row>
    <row r="42" spans="1:18" ht="18.75" x14ac:dyDescent="0.3">
      <c r="A42" s="66"/>
      <c r="B42" s="66"/>
      <c r="C42" s="68"/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69"/>
      <c r="O42" s="68"/>
      <c r="P42" s="68"/>
      <c r="Q42" s="68"/>
      <c r="R42" s="68"/>
    </row>
    <row r="43" spans="1:18" ht="19.5" thickBot="1" x14ac:dyDescent="0.35">
      <c r="A43" s="66"/>
      <c r="B43" s="66"/>
      <c r="C43" s="71"/>
      <c r="D43" s="72"/>
      <c r="E43" s="68"/>
      <c r="F43" s="71"/>
      <c r="G43" s="71"/>
      <c r="H43" s="72"/>
      <c r="I43" s="71"/>
      <c r="J43" s="68"/>
      <c r="K43" s="68"/>
      <c r="L43" s="73"/>
      <c r="M43" s="73"/>
      <c r="N43" s="74"/>
      <c r="O43" s="71"/>
      <c r="P43" s="140"/>
      <c r="Q43" s="140"/>
      <c r="R43" s="140"/>
    </row>
    <row r="44" spans="1:18" ht="56.25" customHeight="1" x14ac:dyDescent="0.3">
      <c r="A44" s="66"/>
      <c r="B44" s="66"/>
      <c r="C44" s="814" t="s">
        <v>64</v>
      </c>
      <c r="D44" s="814"/>
      <c r="E44" s="75"/>
      <c r="F44" s="814" t="s">
        <v>65</v>
      </c>
      <c r="G44" s="814"/>
      <c r="H44" s="814"/>
      <c r="I44" s="814"/>
      <c r="J44" s="68"/>
      <c r="K44" s="68"/>
      <c r="L44" s="814" t="s">
        <v>49</v>
      </c>
      <c r="M44" s="814"/>
      <c r="N44" s="814"/>
      <c r="O44" s="814"/>
      <c r="P44" s="153"/>
      <c r="Q44" s="153"/>
      <c r="R44" s="129"/>
    </row>
    <row r="45" spans="1:18" ht="18.75" x14ac:dyDescent="0.3">
      <c r="A45" s="66"/>
      <c r="B45" s="66"/>
      <c r="C45" s="76"/>
      <c r="D45" s="75"/>
      <c r="E45" s="76"/>
      <c r="F45" s="75"/>
      <c r="G45" s="75"/>
      <c r="H45" s="76"/>
      <c r="I45" s="76"/>
      <c r="J45" s="68"/>
      <c r="K45" s="68"/>
      <c r="L45" s="69"/>
      <c r="M45" s="69"/>
      <c r="N45" s="69"/>
      <c r="O45" s="68"/>
      <c r="P45" s="68"/>
      <c r="Q45" s="68"/>
      <c r="R45" s="68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8"/>
      <c r="L46" s="69"/>
      <c r="M46" s="69"/>
      <c r="N46" s="69"/>
      <c r="O46" s="68"/>
      <c r="P46" s="68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8"/>
      <c r="L47" s="69"/>
      <c r="M47" s="69"/>
      <c r="N47" s="69"/>
      <c r="O47" s="68"/>
      <c r="P47" s="68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8"/>
      <c r="L48" s="69"/>
      <c r="M48" s="69"/>
      <c r="N48" s="69"/>
      <c r="O48" s="68"/>
      <c r="P48" s="68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8"/>
      <c r="L49" s="69"/>
      <c r="M49" s="69"/>
      <c r="N49" s="69"/>
      <c r="O49" s="68"/>
      <c r="P49" s="68"/>
      <c r="Q49" s="68"/>
      <c r="R49" s="68"/>
    </row>
    <row r="50" spans="1:18" ht="18.75" x14ac:dyDescent="0.3">
      <c r="A50" s="66"/>
      <c r="B50" s="66"/>
      <c r="C50" s="76"/>
      <c r="D50" s="77"/>
      <c r="E50" s="76"/>
      <c r="F50" s="77"/>
      <c r="G50" s="77"/>
      <c r="H50" s="76"/>
      <c r="I50" s="76"/>
      <c r="J50" s="68"/>
      <c r="K50" s="68"/>
      <c r="L50" s="69"/>
      <c r="M50" s="69"/>
      <c r="N50" s="69"/>
      <c r="O50" s="68"/>
      <c r="P50" s="68"/>
      <c r="Q50" s="68"/>
      <c r="R50" s="68"/>
    </row>
    <row r="51" spans="1:18" ht="18.75" x14ac:dyDescent="0.3">
      <c r="A51" s="66"/>
      <c r="B51" s="66"/>
      <c r="C51" s="68"/>
      <c r="D51" s="68"/>
      <c r="E51" s="78"/>
      <c r="F51" s="68"/>
      <c r="G51" s="68"/>
      <c r="H51" s="68"/>
      <c r="I51" s="68"/>
      <c r="J51" s="68"/>
      <c r="K51" s="68"/>
      <c r="L51" s="69"/>
      <c r="M51" s="69"/>
      <c r="N51" s="69"/>
      <c r="O51" s="68"/>
      <c r="P51" s="68"/>
      <c r="Q51" s="68"/>
      <c r="R51" s="68"/>
    </row>
    <row r="52" spans="1:18" ht="19.5" thickBot="1" x14ac:dyDescent="0.35">
      <c r="A52" s="66"/>
      <c r="B52" s="66"/>
      <c r="C52" s="79"/>
      <c r="D52" s="71"/>
      <c r="E52" s="68"/>
      <c r="F52" s="71"/>
      <c r="G52" s="71"/>
      <c r="H52" s="71"/>
      <c r="I52" s="71"/>
      <c r="J52" s="68"/>
      <c r="K52" s="68"/>
      <c r="L52" s="69"/>
      <c r="M52" s="69"/>
      <c r="N52" s="69"/>
      <c r="O52" s="68"/>
      <c r="P52" s="68"/>
      <c r="Q52" s="68"/>
      <c r="R52" s="68"/>
    </row>
    <row r="53" spans="1:18" ht="18.75" x14ac:dyDescent="0.3">
      <c r="A53" s="66"/>
      <c r="B53" s="66"/>
      <c r="C53" s="808" t="s">
        <v>66</v>
      </c>
      <c r="D53" s="808"/>
      <c r="E53" s="68"/>
      <c r="F53" s="808" t="s">
        <v>67</v>
      </c>
      <c r="G53" s="808"/>
      <c r="H53" s="808"/>
      <c r="I53" s="808"/>
      <c r="J53" s="68"/>
      <c r="K53" s="68"/>
      <c r="L53" s="69"/>
      <c r="M53" s="69"/>
      <c r="N53" s="69"/>
      <c r="O53" s="68"/>
      <c r="P53" s="68"/>
      <c r="Q53" s="68"/>
      <c r="R53" s="68"/>
    </row>
    <row r="54" spans="1:18" ht="18.75" x14ac:dyDescent="0.3">
      <c r="A54" s="66"/>
      <c r="B54" s="66"/>
      <c r="C54" s="128"/>
      <c r="D54" s="128"/>
      <c r="E54" s="68"/>
      <c r="F54" s="128"/>
      <c r="G54" s="154"/>
      <c r="H54" s="128"/>
      <c r="I54" s="128"/>
      <c r="J54" s="68"/>
      <c r="K54" s="68"/>
      <c r="L54" s="69"/>
      <c r="M54" s="69"/>
      <c r="N54" s="69"/>
      <c r="O54" s="68"/>
      <c r="P54" s="68"/>
      <c r="Q54" s="68"/>
      <c r="R54" s="68"/>
    </row>
    <row r="55" spans="1:18" ht="18.75" x14ac:dyDescent="0.3">
      <c r="A55" s="66"/>
      <c r="B55" s="66"/>
      <c r="C55" s="128"/>
      <c r="D55" s="128"/>
      <c r="E55" s="68"/>
      <c r="F55" s="128"/>
      <c r="G55" s="154"/>
      <c r="H55" s="128"/>
      <c r="I55" s="128"/>
      <c r="J55" s="68"/>
      <c r="K55" s="68"/>
      <c r="L55" s="69"/>
      <c r="M55" s="69"/>
      <c r="N55" s="69"/>
      <c r="O55" s="68"/>
      <c r="P55" s="68"/>
      <c r="Q55" s="68"/>
      <c r="R55" s="68"/>
    </row>
    <row r="56" spans="1:18" ht="18.75" x14ac:dyDescent="0.3">
      <c r="A56" s="66"/>
      <c r="B56" s="66"/>
      <c r="C56" s="128"/>
      <c r="D56" s="128"/>
      <c r="E56" s="68"/>
      <c r="F56" s="128"/>
      <c r="G56" s="154"/>
      <c r="H56" s="128"/>
      <c r="I56" s="128"/>
      <c r="J56" s="68"/>
      <c r="K56" s="68"/>
      <c r="L56" s="69"/>
      <c r="M56" s="69"/>
      <c r="N56" s="69"/>
      <c r="O56" s="68"/>
      <c r="P56" s="68"/>
      <c r="Q56" s="68"/>
      <c r="R56" s="68"/>
    </row>
    <row r="57" spans="1:18" ht="18.75" x14ac:dyDescent="0.3">
      <c r="A57" s="66"/>
      <c r="B57" s="66"/>
      <c r="C57" s="128"/>
      <c r="D57" s="128"/>
      <c r="E57" s="68"/>
      <c r="F57" s="128"/>
      <c r="G57" s="154"/>
      <c r="H57" s="128"/>
      <c r="I57" s="128"/>
      <c r="J57" s="68"/>
      <c r="K57" s="68"/>
      <c r="L57" s="69"/>
      <c r="M57" s="69"/>
      <c r="N57" s="69"/>
      <c r="O57" s="68"/>
      <c r="P57" s="68"/>
      <c r="Q57" s="68"/>
      <c r="R57" s="68"/>
    </row>
    <row r="58" spans="1:18" ht="18.75" x14ac:dyDescent="0.3">
      <c r="A58" s="66"/>
      <c r="B58" s="66"/>
      <c r="C58" s="128"/>
      <c r="D58" s="128"/>
      <c r="E58" s="68"/>
      <c r="F58" s="128"/>
      <c r="G58" s="154"/>
      <c r="H58" s="128"/>
      <c r="I58" s="128"/>
      <c r="J58" s="68"/>
      <c r="K58" s="68"/>
      <c r="L58" s="69"/>
      <c r="M58" s="69"/>
      <c r="N58" s="69"/>
      <c r="O58" s="68"/>
      <c r="P58" s="68"/>
      <c r="Q58" s="68"/>
      <c r="R58" s="68"/>
    </row>
    <row r="59" spans="1:18" ht="18.75" x14ac:dyDescent="0.3">
      <c r="A59" s="66"/>
      <c r="B59" s="66"/>
      <c r="C59" s="128"/>
      <c r="D59" s="128"/>
      <c r="E59" s="68"/>
      <c r="F59" s="128"/>
      <c r="G59" s="154"/>
      <c r="H59" s="128"/>
      <c r="I59" s="128"/>
      <c r="J59" s="68"/>
      <c r="K59" s="68"/>
      <c r="L59" s="69"/>
      <c r="M59" s="69"/>
      <c r="N59" s="69"/>
      <c r="O59" s="68"/>
      <c r="P59" s="68"/>
      <c r="Q59" s="68"/>
      <c r="R59" s="68"/>
    </row>
    <row r="60" spans="1:18" ht="18.75" x14ac:dyDescent="0.3">
      <c r="A60" s="66"/>
      <c r="B60" s="66"/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69"/>
      <c r="N60" s="69"/>
      <c r="O60" s="68"/>
      <c r="P60" s="68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9"/>
      <c r="N61" s="69"/>
      <c r="O61" s="68"/>
      <c r="P61" s="68"/>
      <c r="Q61" s="68"/>
      <c r="R61" s="68"/>
    </row>
    <row r="62" spans="1:18" ht="18.75" x14ac:dyDescent="0.3">
      <c r="A62" s="66"/>
      <c r="B62" s="66"/>
      <c r="C62" s="75" t="s">
        <v>68</v>
      </c>
      <c r="D62" s="68"/>
      <c r="E62" s="68"/>
      <c r="F62" s="68"/>
      <c r="G62" s="68"/>
      <c r="H62" s="68"/>
      <c r="I62" s="68"/>
      <c r="J62" s="68"/>
      <c r="K62" s="68"/>
      <c r="L62" s="69"/>
      <c r="M62" s="69"/>
      <c r="N62" s="69"/>
      <c r="O62" s="68"/>
      <c r="P62" s="68"/>
      <c r="Q62" s="68"/>
      <c r="R62" s="68"/>
    </row>
    <row r="63" spans="1:18" ht="18.75" x14ac:dyDescent="0.3">
      <c r="A63" s="66"/>
      <c r="B63" s="66"/>
      <c r="C63" s="75" t="s">
        <v>69</v>
      </c>
      <c r="D63" s="75"/>
      <c r="E63" s="75"/>
      <c r="F63" s="75"/>
      <c r="G63" s="75"/>
      <c r="H63" s="75"/>
      <c r="I63" s="75"/>
      <c r="J63" s="68"/>
      <c r="K63" s="68"/>
      <c r="L63" s="69"/>
      <c r="M63" s="69"/>
      <c r="N63" s="69"/>
      <c r="O63" s="68"/>
      <c r="P63" s="68"/>
      <c r="Q63" s="68"/>
      <c r="R63" s="68"/>
    </row>
    <row r="64" spans="1:18" ht="18.75" x14ac:dyDescent="0.3">
      <c r="A64" s="66"/>
      <c r="B64" s="66"/>
      <c r="C64" s="809" t="s">
        <v>70</v>
      </c>
      <c r="D64" s="809"/>
      <c r="E64" s="809"/>
      <c r="F64" s="809"/>
      <c r="G64" s="809"/>
      <c r="H64" s="809"/>
      <c r="I64" s="809"/>
      <c r="J64" s="809"/>
      <c r="K64" s="809"/>
      <c r="L64" s="809"/>
      <c r="M64" s="809"/>
      <c r="N64" s="809"/>
      <c r="O64" s="68"/>
      <c r="P64" s="68"/>
      <c r="Q64" s="68"/>
      <c r="R64" s="68"/>
    </row>
    <row r="65" spans="1:18" ht="18.75" x14ac:dyDescent="0.3">
      <c r="A65" s="66"/>
      <c r="B65" s="66"/>
      <c r="C65" s="80" t="s">
        <v>71</v>
      </c>
      <c r="D65" s="68"/>
      <c r="E65" s="68"/>
      <c r="F65" s="68"/>
      <c r="G65" s="68"/>
      <c r="H65" s="68"/>
      <c r="I65" s="68"/>
      <c r="J65" s="68"/>
      <c r="K65" s="68"/>
      <c r="L65" s="69"/>
      <c r="M65" s="69"/>
      <c r="N65" s="69"/>
      <c r="O65" s="68"/>
      <c r="P65" s="68"/>
      <c r="Q65" s="68"/>
      <c r="R65" s="68"/>
    </row>
    <row r="66" spans="1:18" ht="18.75" x14ac:dyDescent="0.3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7"/>
      <c r="M66" s="67"/>
      <c r="N66" s="67"/>
      <c r="O66" s="66"/>
      <c r="P66" s="66"/>
      <c r="Q66" s="66"/>
      <c r="R66" s="66"/>
    </row>
  </sheetData>
  <mergeCells count="28">
    <mergeCell ref="C64:N64"/>
    <mergeCell ref="A37:R37"/>
    <mergeCell ref="C44:D44"/>
    <mergeCell ref="F44:I44"/>
    <mergeCell ref="L44:O44"/>
    <mergeCell ref="C53:D53"/>
    <mergeCell ref="F53:I53"/>
    <mergeCell ref="C21:I21"/>
    <mergeCell ref="C23:I23"/>
    <mergeCell ref="C24:I24"/>
    <mergeCell ref="C26:E26"/>
    <mergeCell ref="C27:F27"/>
    <mergeCell ref="H27:I27"/>
    <mergeCell ref="S15:U15"/>
    <mergeCell ref="S18:U18"/>
    <mergeCell ref="B2:D3"/>
    <mergeCell ref="E2:J3"/>
    <mergeCell ref="L2:R3"/>
    <mergeCell ref="B10:B11"/>
    <mergeCell ref="C10:D10"/>
    <mergeCell ref="E10:E11"/>
    <mergeCell ref="F10:F11"/>
    <mergeCell ref="H10:J10"/>
    <mergeCell ref="N10:N11"/>
    <mergeCell ref="G10:G11"/>
    <mergeCell ref="K10:L10"/>
    <mergeCell ref="O10:R10"/>
    <mergeCell ref="M10:M11"/>
  </mergeCells>
  <pageMargins left="1.5748031496062993" right="0.11811023622047245" top="0.35433070866141736" bottom="0.35433070866141736" header="0.31496062992125984" footer="0.31496062992125984"/>
  <pageSetup paperSize="5" scale="65" orientation="landscape" r:id="rId1"/>
  <rowBreaks count="1" manualBreakCount="1">
    <brk id="29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7"/>
  <sheetViews>
    <sheetView view="pageBreakPreview" zoomScale="70" zoomScaleNormal="100" zoomScaleSheetLayoutView="70" workbookViewId="0">
      <selection activeCell="E7" sqref="E7"/>
    </sheetView>
  </sheetViews>
  <sheetFormatPr baseColWidth="10" defaultRowHeight="15" x14ac:dyDescent="0.25"/>
  <cols>
    <col min="1" max="1" width="2.140625" customWidth="1"/>
    <col min="2" max="2" width="5" customWidth="1"/>
    <col min="3" max="3" width="14.85546875" customWidth="1"/>
    <col min="4" max="4" width="22.42578125" customWidth="1"/>
    <col min="5" max="5" width="23.5703125" customWidth="1"/>
    <col min="6" max="6" width="9.5703125" customWidth="1"/>
    <col min="7" max="7" width="10.85546875" customWidth="1"/>
    <col min="8" max="10" width="14.42578125" customWidth="1"/>
    <col min="11" max="12" width="11.5703125" style="44" customWidth="1"/>
    <col min="13" max="13" width="12.7109375" style="44" customWidth="1"/>
    <col min="14" max="14" width="14.28515625" style="44" customWidth="1"/>
    <col min="15" max="16" width="5.5703125" style="44" customWidth="1"/>
    <col min="17" max="17" width="11.85546875" customWidth="1"/>
    <col min="18" max="18" width="14.42578125" customWidth="1"/>
  </cols>
  <sheetData>
    <row r="2" spans="2:18" ht="15.75" thickBot="1" x14ac:dyDescent="0.3"/>
    <row r="3" spans="2:18" ht="45" customHeight="1" x14ac:dyDescent="0.25">
      <c r="B3" s="783"/>
      <c r="C3" s="784"/>
      <c r="D3" s="784"/>
      <c r="E3" s="787" t="s">
        <v>50</v>
      </c>
      <c r="F3" s="787"/>
      <c r="G3" s="787"/>
      <c r="H3" s="787"/>
      <c r="I3" s="787"/>
      <c r="J3" s="787"/>
      <c r="K3" s="789" t="s">
        <v>60</v>
      </c>
      <c r="L3" s="789"/>
      <c r="M3" s="789"/>
      <c r="N3" s="789"/>
      <c r="O3" s="789"/>
      <c r="P3" s="789"/>
      <c r="Q3" s="789"/>
      <c r="R3" s="790"/>
    </row>
    <row r="4" spans="2:18" ht="15.75" thickBot="1" x14ac:dyDescent="0.3">
      <c r="B4" s="785"/>
      <c r="C4" s="786"/>
      <c r="D4" s="786"/>
      <c r="E4" s="788"/>
      <c r="F4" s="788"/>
      <c r="G4" s="788"/>
      <c r="H4" s="788"/>
      <c r="I4" s="788"/>
      <c r="J4" s="788"/>
      <c r="K4" s="791"/>
      <c r="L4" s="791"/>
      <c r="M4" s="791"/>
      <c r="N4" s="791"/>
      <c r="O4" s="791"/>
      <c r="P4" s="791"/>
      <c r="Q4" s="791"/>
      <c r="R4" s="792"/>
    </row>
    <row r="7" spans="2:18" ht="20.25" x14ac:dyDescent="0.25">
      <c r="B7" s="84" t="s">
        <v>72</v>
      </c>
      <c r="C7" s="45"/>
      <c r="D7" s="45"/>
      <c r="E7" s="45"/>
      <c r="F7" s="45"/>
      <c r="G7" s="45"/>
      <c r="H7" s="45"/>
      <c r="I7" s="85" t="s">
        <v>452</v>
      </c>
      <c r="J7" s="41"/>
      <c r="K7" s="41"/>
      <c r="L7" s="41"/>
      <c r="M7" s="41"/>
      <c r="N7" s="41"/>
      <c r="O7" s="41"/>
      <c r="P7" s="41"/>
      <c r="Q7" s="41"/>
      <c r="R7" s="41"/>
    </row>
    <row r="8" spans="2:18" x14ac:dyDescent="0.25">
      <c r="B8" s="41"/>
      <c r="C8" s="41"/>
      <c r="D8" s="41"/>
      <c r="E8" s="41"/>
      <c r="F8" s="41"/>
      <c r="G8" s="41"/>
      <c r="H8" s="41"/>
      <c r="J8" s="40"/>
      <c r="K8" s="43"/>
      <c r="L8" s="43"/>
      <c r="M8" s="43"/>
      <c r="N8" s="43"/>
      <c r="O8" s="43"/>
      <c r="P8" s="43"/>
      <c r="Q8" s="40"/>
      <c r="R8" s="40"/>
    </row>
    <row r="9" spans="2:18" ht="18" x14ac:dyDescent="0.25">
      <c r="B9" s="83" t="s">
        <v>73</v>
      </c>
      <c r="C9" s="83"/>
      <c r="D9" s="83"/>
      <c r="E9" s="83"/>
      <c r="F9" s="83"/>
      <c r="G9" s="83"/>
      <c r="H9" s="83"/>
      <c r="I9" s="85" t="s">
        <v>478</v>
      </c>
      <c r="J9" s="85"/>
      <c r="K9" s="85"/>
      <c r="L9" s="85"/>
      <c r="M9" s="85"/>
      <c r="N9" s="85"/>
      <c r="O9" s="85"/>
      <c r="P9" s="85"/>
      <c r="Q9" s="85"/>
      <c r="R9" s="85"/>
    </row>
    <row r="11" spans="2:18" ht="15.75" thickBot="1" x14ac:dyDescent="0.3">
      <c r="M11" s="187"/>
      <c r="N11" s="187" t="s">
        <v>114</v>
      </c>
      <c r="O11" s="187"/>
      <c r="P11" s="187"/>
      <c r="Q11" s="188"/>
      <c r="R11" s="188"/>
    </row>
    <row r="12" spans="2:18" ht="25.5" customHeight="1" x14ac:dyDescent="0.25">
      <c r="B12" s="793" t="s">
        <v>5</v>
      </c>
      <c r="C12" s="795" t="s">
        <v>51</v>
      </c>
      <c r="D12" s="795"/>
      <c r="E12" s="795" t="s">
        <v>52</v>
      </c>
      <c r="F12" s="795" t="s">
        <v>53</v>
      </c>
      <c r="G12" s="796" t="s">
        <v>86</v>
      </c>
      <c r="H12" s="795" t="s">
        <v>54</v>
      </c>
      <c r="I12" s="795"/>
      <c r="J12" s="795"/>
      <c r="K12" s="835" t="s">
        <v>96</v>
      </c>
      <c r="L12" s="836"/>
      <c r="M12" s="817" t="s">
        <v>55</v>
      </c>
      <c r="N12" s="817" t="s">
        <v>89</v>
      </c>
      <c r="O12" s="804" t="s">
        <v>56</v>
      </c>
      <c r="P12" s="805"/>
      <c r="Q12" s="805"/>
      <c r="R12" s="806"/>
    </row>
    <row r="13" spans="2:18" ht="43.5" customHeight="1" thickBot="1" x14ac:dyDescent="0.3">
      <c r="B13" s="831"/>
      <c r="C13" s="130" t="s">
        <v>21</v>
      </c>
      <c r="D13" s="130" t="s">
        <v>43</v>
      </c>
      <c r="E13" s="832"/>
      <c r="F13" s="832"/>
      <c r="G13" s="797"/>
      <c r="H13" s="130" t="s">
        <v>57</v>
      </c>
      <c r="I13" s="130" t="s">
        <v>58</v>
      </c>
      <c r="J13" s="130" t="s">
        <v>59</v>
      </c>
      <c r="K13" s="158" t="s">
        <v>93</v>
      </c>
      <c r="L13" s="158" t="s">
        <v>88</v>
      </c>
      <c r="M13" s="803"/>
      <c r="N13" s="803"/>
      <c r="O13" s="186" t="s">
        <v>91</v>
      </c>
      <c r="P13" s="186" t="s">
        <v>62</v>
      </c>
      <c r="Q13" s="165" t="s">
        <v>92</v>
      </c>
      <c r="R13" s="459" t="s">
        <v>80</v>
      </c>
    </row>
    <row r="14" spans="2:18" ht="61.5" customHeight="1" thickBot="1" x14ac:dyDescent="0.3">
      <c r="B14" s="46">
        <v>1</v>
      </c>
      <c r="C14" s="461" t="str">
        <f>'todas especializaciones'!B60</f>
        <v xml:space="preserve">15.914.904 de Riosucio – Caldas </v>
      </c>
      <c r="D14" s="47" t="str">
        <f>'todas especializaciones'!C60</f>
        <v>Joel Hernando Cruz Díaz</v>
      </c>
      <c r="E14" s="47" t="s">
        <v>421</v>
      </c>
      <c r="F14" s="142">
        <f>'todas especializaciones'!Q60</f>
        <v>16</v>
      </c>
      <c r="G14" s="144" t="s">
        <v>94</v>
      </c>
      <c r="H14" s="146" t="str">
        <f>'todas especializaciones'!O60</f>
        <v>Marzo 21 de 2015</v>
      </c>
      <c r="I14" s="146" t="str">
        <f>'todas especializaciones'!P60</f>
        <v>Marzo 28 de 2015</v>
      </c>
      <c r="J14" s="453" t="str">
        <f>'todas especializaciones'!N60</f>
        <v>Marzo 21 y 28 de 2015</v>
      </c>
      <c r="K14" s="463">
        <f>'todas especializaciones'!R60</f>
        <v>100000</v>
      </c>
      <c r="L14" s="167">
        <f>'todas especializaciones'!X60</f>
        <v>1600000</v>
      </c>
      <c r="M14" s="167">
        <v>0</v>
      </c>
      <c r="N14" s="198" t="s">
        <v>414</v>
      </c>
      <c r="O14" s="167"/>
      <c r="P14" s="167" t="s">
        <v>36</v>
      </c>
      <c r="Q14" s="47" t="s">
        <v>74</v>
      </c>
      <c r="R14" s="462" t="s">
        <v>46</v>
      </c>
    </row>
    <row r="15" spans="2:18" ht="61.5" customHeight="1" thickBot="1" x14ac:dyDescent="0.3">
      <c r="B15" s="49">
        <v>2</v>
      </c>
      <c r="C15" s="147" t="str">
        <f>'todas especializaciones'!B61</f>
        <v>16.659.207 de Cali</v>
      </c>
      <c r="D15" s="511" t="str">
        <f>'todas especializaciones'!C61</f>
        <v>Alfredo Beltrán Amador</v>
      </c>
      <c r="E15" s="9" t="s">
        <v>469</v>
      </c>
      <c r="F15" s="50">
        <f>'todas especializaciones'!Q34</f>
        <v>32</v>
      </c>
      <c r="G15" s="144" t="s">
        <v>94</v>
      </c>
      <c r="H15" s="149" t="str">
        <f>'todas especializaciones'!O61</f>
        <v>Abril 11 de 2015</v>
      </c>
      <c r="I15" s="149" t="str">
        <f>'todas especializaciones'!P61</f>
        <v>Mayo 02 de 2015</v>
      </c>
      <c r="J15" s="161" t="str">
        <f>'todas especializaciones'!N61</f>
        <v>Abril 11, 18 y 25 y Mayo 02  de 2015</v>
      </c>
      <c r="K15" s="464">
        <f>'todas especializaciones'!R61</f>
        <v>100000</v>
      </c>
      <c r="L15" s="168">
        <f>'todas especializaciones'!X61</f>
        <v>4520000</v>
      </c>
      <c r="M15" s="168">
        <f>'todas especializaciones'!W61</f>
        <v>1320000</v>
      </c>
      <c r="N15" s="197" t="s">
        <v>468</v>
      </c>
      <c r="O15" s="168"/>
      <c r="P15" s="168" t="s">
        <v>36</v>
      </c>
      <c r="Q15" s="9" t="s">
        <v>79</v>
      </c>
      <c r="R15" s="462" t="s">
        <v>46</v>
      </c>
    </row>
    <row r="16" spans="2:18" ht="61.5" customHeight="1" x14ac:dyDescent="0.25">
      <c r="B16" s="49">
        <v>3</v>
      </c>
      <c r="C16" s="147" t="str">
        <f>'todas especializaciones'!B62</f>
        <v>19.121.282 de Bogotá</v>
      </c>
      <c r="D16" s="9" t="str">
        <f>'todas especializaciones'!C62</f>
        <v>Carlos José Bello Pérez</v>
      </c>
      <c r="E16" s="9" t="s">
        <v>415</v>
      </c>
      <c r="F16" s="50">
        <f>'todas especializaciones'!Q62</f>
        <v>16</v>
      </c>
      <c r="G16" s="144" t="s">
        <v>94</v>
      </c>
      <c r="H16" s="149" t="str">
        <f>'todas especializaciones'!O62</f>
        <v>Mayo 09 de 2015</v>
      </c>
      <c r="I16" s="149" t="str">
        <f>'todas especializaciones'!P62</f>
        <v>Mayo 16 de 2015</v>
      </c>
      <c r="J16" s="159" t="str">
        <f>'todas especializaciones'!N62</f>
        <v>Mayo 09 y 16 de 2015</v>
      </c>
      <c r="K16" s="464">
        <f>'todas especializaciones'!R62</f>
        <v>90000</v>
      </c>
      <c r="L16" s="168">
        <f>'todas especializaciones'!X62</f>
        <v>1890000</v>
      </c>
      <c r="M16" s="168">
        <f>'todas especializaciones'!W62</f>
        <v>450000</v>
      </c>
      <c r="N16" s="200" t="s">
        <v>416</v>
      </c>
      <c r="O16" s="168" t="s">
        <v>36</v>
      </c>
      <c r="P16" s="168"/>
      <c r="Q16" s="9" t="s">
        <v>39</v>
      </c>
      <c r="R16" s="462" t="str">
        <f>'todas especializaciones'!AB62</f>
        <v>Mayo 16 de 1950</v>
      </c>
    </row>
    <row r="17" spans="2:18" ht="61.5" customHeight="1" x14ac:dyDescent="0.25">
      <c r="B17" s="49">
        <v>4</v>
      </c>
      <c r="C17" s="392" t="str">
        <f>'todas especializaciones'!B63</f>
        <v xml:space="preserve">94.447.754 de Cali  </v>
      </c>
      <c r="D17" s="9" t="str">
        <f>'todas especializaciones'!C63</f>
        <v>Santigo Roldan Zuluaga</v>
      </c>
      <c r="E17" s="9" t="s">
        <v>417</v>
      </c>
      <c r="F17" s="50">
        <f>'todas especializaciones'!Q63</f>
        <v>32</v>
      </c>
      <c r="G17" s="144" t="s">
        <v>94</v>
      </c>
      <c r="H17" s="149" t="str">
        <f>'todas especializaciones'!O63</f>
        <v>Junio 20 de 2015</v>
      </c>
      <c r="I17" s="149" t="str">
        <f>'todas especializaciones'!P63</f>
        <v>Julio 11 de 2015</v>
      </c>
      <c r="J17" s="462" t="str">
        <f>'todas especializaciones'!N63</f>
        <v>Junio 20 y 27 y Julio 04 y 11 de 2015</v>
      </c>
      <c r="K17" s="464">
        <f>'todas especializaciones'!R63</f>
        <v>100000</v>
      </c>
      <c r="L17" s="168">
        <f>'todas especializaciones'!X63</f>
        <v>4520000</v>
      </c>
      <c r="M17" s="168">
        <f>'todas especializaciones'!W63</f>
        <v>1320000</v>
      </c>
      <c r="N17" s="192" t="s">
        <v>418</v>
      </c>
      <c r="O17" s="168"/>
      <c r="P17" s="168" t="s">
        <v>36</v>
      </c>
      <c r="Q17" s="9" t="s">
        <v>79</v>
      </c>
      <c r="R17" s="462" t="s">
        <v>46</v>
      </c>
    </row>
    <row r="18" spans="2:18" ht="61.5" customHeight="1" x14ac:dyDescent="0.25">
      <c r="B18" s="49">
        <v>5</v>
      </c>
      <c r="C18" s="392" t="str">
        <f>'todas especializaciones'!B64</f>
        <v>10.248.162 de Manizales</v>
      </c>
      <c r="D18" s="9" t="str">
        <f>'todas especializaciones'!C64</f>
        <v>Duvan Emilio Ramírez Ospina</v>
      </c>
      <c r="E18" s="9" t="s">
        <v>419</v>
      </c>
      <c r="F18" s="50">
        <f>'todas especializaciones'!Q64</f>
        <v>32</v>
      </c>
      <c r="G18" s="144" t="s">
        <v>94</v>
      </c>
      <c r="H18" s="149" t="str">
        <f>'todas especializaciones'!O64</f>
        <v>Julio 18 de 2015</v>
      </c>
      <c r="I18" s="149" t="str">
        <f>'todas especializaciones'!P64</f>
        <v>Agosto 08 de 2015</v>
      </c>
      <c r="J18" s="159" t="str">
        <f>'todas especializaciones'!N64</f>
        <v>Julio 18 y 25 y Agosto 01 y 08 de 2015</v>
      </c>
      <c r="K18" s="464">
        <f>'todas especializaciones'!R64</f>
        <v>120000</v>
      </c>
      <c r="L18" s="168">
        <f>'todas especializaciones'!X64</f>
        <v>5160000</v>
      </c>
      <c r="M18" s="168">
        <f>'todas especializaciones'!W64</f>
        <v>1320000</v>
      </c>
      <c r="N18" s="191" t="s">
        <v>420</v>
      </c>
      <c r="O18" s="168"/>
      <c r="P18" s="168" t="s">
        <v>36</v>
      </c>
      <c r="Q18" s="9" t="s">
        <v>78</v>
      </c>
      <c r="R18" s="462" t="s">
        <v>46</v>
      </c>
    </row>
    <row r="19" spans="2:18" x14ac:dyDescent="0.25">
      <c r="B19" s="57"/>
      <c r="C19" s="58"/>
      <c r="D19" s="59"/>
      <c r="E19" s="60"/>
      <c r="F19" s="57"/>
      <c r="G19" s="57"/>
      <c r="H19" s="61"/>
      <c r="I19" s="57"/>
      <c r="J19" s="60"/>
      <c r="K19" s="62"/>
      <c r="L19" s="62"/>
      <c r="M19" s="63"/>
      <c r="N19" s="63"/>
      <c r="O19" s="63"/>
      <c r="P19" s="63"/>
      <c r="Q19" s="60"/>
      <c r="R19" s="60"/>
    </row>
    <row r="20" spans="2:18" x14ac:dyDescent="0.25">
      <c r="B20" s="57"/>
      <c r="C20" s="58"/>
      <c r="D20" s="59"/>
      <c r="E20" s="60"/>
      <c r="F20" s="57"/>
      <c r="G20" s="57"/>
      <c r="H20" s="61"/>
      <c r="I20" s="57"/>
      <c r="J20" s="60"/>
      <c r="K20" s="62"/>
      <c r="L20" s="62"/>
      <c r="M20" s="63"/>
      <c r="N20" s="63"/>
      <c r="O20" s="63"/>
      <c r="P20" s="63"/>
      <c r="Q20" s="60"/>
      <c r="R20" s="60"/>
    </row>
    <row r="21" spans="2:18" x14ac:dyDescent="0.25">
      <c r="B21" s="57"/>
      <c r="C21" s="58"/>
      <c r="D21" s="59"/>
      <c r="E21" s="60"/>
      <c r="F21" s="57"/>
      <c r="G21" s="57"/>
      <c r="H21" s="61"/>
      <c r="I21" s="57"/>
      <c r="J21" s="60"/>
      <c r="K21" s="62"/>
      <c r="L21" s="62"/>
      <c r="M21" s="63"/>
      <c r="N21" s="63"/>
      <c r="O21" s="63"/>
      <c r="P21" s="63"/>
      <c r="Q21" s="60"/>
      <c r="R21" s="60"/>
    </row>
    <row r="22" spans="2:18" x14ac:dyDescent="0.25">
      <c r="C22" s="807" t="s">
        <v>109</v>
      </c>
      <c r="D22" s="807"/>
      <c r="E22" s="807"/>
      <c r="F22" s="807"/>
      <c r="G22" s="807"/>
      <c r="H22" s="807"/>
      <c r="I22" s="807"/>
      <c r="J22" s="807"/>
    </row>
    <row r="23" spans="2:18" ht="15" customHeight="1" x14ac:dyDescent="0.25">
      <c r="C23" s="202"/>
    </row>
    <row r="24" spans="2:18" ht="15.75" x14ac:dyDescent="0.25">
      <c r="C24" s="782" t="s">
        <v>110</v>
      </c>
      <c r="D24" s="782"/>
      <c r="E24" s="782"/>
      <c r="F24" s="782"/>
      <c r="G24" s="782"/>
      <c r="H24" s="782"/>
      <c r="I24" s="782"/>
      <c r="J24" s="782"/>
      <c r="K24" s="65"/>
      <c r="L24" s="65"/>
      <c r="M24" s="65"/>
      <c r="N24" s="65"/>
      <c r="O24" s="65"/>
      <c r="P24" s="65"/>
      <c r="Q24" s="64"/>
      <c r="R24" s="64"/>
    </row>
    <row r="25" spans="2:18" ht="15.75" x14ac:dyDescent="0.25">
      <c r="C25" s="782" t="s">
        <v>111</v>
      </c>
      <c r="D25" s="782"/>
      <c r="E25" s="782"/>
      <c r="F25" s="782"/>
      <c r="G25" s="782"/>
      <c r="H25" s="782"/>
      <c r="I25" s="782"/>
      <c r="J25" s="782"/>
      <c r="K25" s="65"/>
      <c r="L25" s="65"/>
      <c r="M25" s="65"/>
      <c r="N25" s="65"/>
      <c r="O25" s="65"/>
      <c r="P25" s="65"/>
      <c r="Q25" s="64"/>
      <c r="R25" s="64"/>
    </row>
    <row r="26" spans="2:18" ht="15.75" x14ac:dyDescent="0.25">
      <c r="C26" s="203"/>
      <c r="K26" s="65"/>
      <c r="L26" s="65"/>
      <c r="M26" s="65"/>
      <c r="N26" s="65"/>
      <c r="O26" s="65"/>
      <c r="P26" s="65"/>
      <c r="Q26" s="64"/>
      <c r="R26" s="64"/>
    </row>
    <row r="27" spans="2:18" ht="45" x14ac:dyDescent="0.6">
      <c r="C27" s="810" t="s">
        <v>61</v>
      </c>
      <c r="D27" s="810"/>
      <c r="E27" s="810"/>
      <c r="F27" s="204" t="s">
        <v>112</v>
      </c>
      <c r="G27" s="204"/>
      <c r="J27" s="205" t="s">
        <v>113</v>
      </c>
      <c r="K27" s="65"/>
      <c r="L27" s="65"/>
      <c r="M27" s="65"/>
      <c r="N27" s="65"/>
      <c r="O27" s="65"/>
      <c r="P27" s="65"/>
      <c r="Q27" s="64"/>
      <c r="R27" s="64"/>
    </row>
    <row r="28" spans="2:18" ht="15.75" customHeight="1" x14ac:dyDescent="0.25">
      <c r="C28" s="811"/>
      <c r="D28" s="811"/>
      <c r="E28" s="811"/>
      <c r="F28" s="811"/>
      <c r="G28" s="233"/>
      <c r="H28" s="812"/>
      <c r="I28" s="812"/>
      <c r="J28" s="81"/>
      <c r="K28" s="164"/>
      <c r="L28" s="164"/>
      <c r="M28" s="65"/>
      <c r="N28" s="65"/>
      <c r="O28" s="65"/>
      <c r="P28" s="65"/>
      <c r="Q28" s="82"/>
      <c r="R28" s="82"/>
    </row>
    <row r="34" spans="1:18" ht="18.7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7"/>
      <c r="L34" s="67"/>
      <c r="M34" s="67"/>
      <c r="N34" s="67"/>
      <c r="O34" s="67"/>
      <c r="P34" s="67"/>
      <c r="Q34" s="66"/>
      <c r="R34" s="66"/>
    </row>
    <row r="35" spans="1:18" ht="18.75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7"/>
      <c r="L35" s="67"/>
      <c r="M35" s="67"/>
      <c r="N35" s="67"/>
      <c r="O35" s="67"/>
      <c r="P35" s="67"/>
      <c r="Q35" s="66"/>
      <c r="R35" s="66"/>
    </row>
    <row r="36" spans="1:18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7"/>
      <c r="L36" s="67"/>
      <c r="M36" s="67"/>
      <c r="N36" s="67"/>
      <c r="O36" s="67"/>
      <c r="P36" s="67"/>
      <c r="Q36" s="66"/>
      <c r="R36" s="66"/>
    </row>
    <row r="37" spans="1:18" ht="18.75" x14ac:dyDescent="0.3">
      <c r="A37" s="66"/>
      <c r="B37" s="66"/>
      <c r="C37" s="68"/>
      <c r="D37" s="68"/>
      <c r="E37" s="127"/>
      <c r="F37" s="127"/>
      <c r="G37" s="231"/>
      <c r="H37" s="127"/>
      <c r="I37" s="127"/>
      <c r="J37" s="127"/>
      <c r="K37" s="69"/>
      <c r="L37" s="69"/>
      <c r="M37" s="69"/>
      <c r="N37" s="69"/>
      <c r="O37" s="69"/>
      <c r="P37" s="69"/>
      <c r="Q37" s="68"/>
      <c r="R37" s="68"/>
    </row>
    <row r="38" spans="1:18" ht="15.75" customHeight="1" x14ac:dyDescent="0.25">
      <c r="A38" s="813" t="s">
        <v>63</v>
      </c>
      <c r="B38" s="813"/>
      <c r="C38" s="813"/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</row>
    <row r="39" spans="1:18" ht="18.75" x14ac:dyDescent="0.3">
      <c r="A39" s="66"/>
      <c r="B39" s="66"/>
      <c r="C39" s="68"/>
      <c r="D39" s="68"/>
      <c r="E39" s="127"/>
      <c r="F39" s="127"/>
      <c r="G39" s="231"/>
      <c r="H39" s="127"/>
      <c r="I39" s="127"/>
      <c r="J39" s="127"/>
      <c r="K39" s="69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127"/>
      <c r="F40" s="127"/>
      <c r="G40" s="231"/>
      <c r="H40" s="127"/>
      <c r="I40" s="127"/>
      <c r="J40" s="127"/>
      <c r="K40" s="69"/>
      <c r="L40" s="69"/>
      <c r="M40" s="69"/>
      <c r="N40" s="69"/>
      <c r="O40" s="69"/>
      <c r="P40" s="69"/>
      <c r="Q40" s="68"/>
      <c r="R40" s="68"/>
    </row>
    <row r="41" spans="1:18" ht="18.75" x14ac:dyDescent="0.3">
      <c r="A41" s="66"/>
      <c r="B41" s="66"/>
      <c r="C41" s="68"/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69"/>
      <c r="O41" s="69"/>
      <c r="P41" s="69"/>
      <c r="Q41" s="68"/>
      <c r="R41" s="68"/>
    </row>
    <row r="42" spans="1:18" ht="18.75" x14ac:dyDescent="0.3">
      <c r="A42" s="66"/>
      <c r="B42" s="66"/>
      <c r="C42" s="70"/>
      <c r="D42" s="68"/>
      <c r="E42" s="68"/>
      <c r="F42" s="68"/>
      <c r="G42" s="68"/>
      <c r="H42" s="68"/>
      <c r="I42" s="68"/>
      <c r="J42" s="68"/>
      <c r="K42" s="69"/>
      <c r="L42" s="69"/>
      <c r="M42" s="69"/>
      <c r="N42" s="69"/>
      <c r="O42" s="69"/>
      <c r="P42" s="69"/>
      <c r="Q42" s="68"/>
      <c r="R42" s="68"/>
    </row>
    <row r="43" spans="1:18" ht="18.75" x14ac:dyDescent="0.3">
      <c r="A43" s="66"/>
      <c r="B43" s="66"/>
      <c r="C43" s="68"/>
      <c r="D43" s="68"/>
      <c r="E43" s="68"/>
      <c r="F43" s="68"/>
      <c r="G43" s="68"/>
      <c r="H43" s="68"/>
      <c r="I43" s="68"/>
      <c r="J43" s="68"/>
      <c r="K43" s="69"/>
      <c r="L43" s="69"/>
      <c r="M43" s="69"/>
      <c r="N43" s="69"/>
      <c r="O43" s="69"/>
      <c r="P43" s="69"/>
      <c r="Q43" s="68"/>
      <c r="R43" s="68"/>
    </row>
    <row r="44" spans="1:18" ht="19.5" thickBot="1" x14ac:dyDescent="0.35">
      <c r="A44" s="66"/>
      <c r="B44" s="66"/>
      <c r="C44" s="71"/>
      <c r="D44" s="72"/>
      <c r="E44" s="68"/>
      <c r="F44" s="71"/>
      <c r="G44" s="71"/>
      <c r="H44" s="72"/>
      <c r="I44" s="71"/>
      <c r="J44" s="68"/>
      <c r="K44" s="73"/>
      <c r="L44" s="73"/>
      <c r="M44" s="74"/>
      <c r="N44" s="74"/>
      <c r="O44" s="74"/>
      <c r="P44" s="74"/>
      <c r="Q44" s="71"/>
      <c r="R44" s="140"/>
    </row>
    <row r="45" spans="1:18" ht="56.25" customHeight="1" x14ac:dyDescent="0.3">
      <c r="A45" s="66"/>
      <c r="B45" s="66"/>
      <c r="C45" s="814" t="s">
        <v>64</v>
      </c>
      <c r="D45" s="814"/>
      <c r="E45" s="75"/>
      <c r="F45" s="814" t="s">
        <v>65</v>
      </c>
      <c r="G45" s="814"/>
      <c r="H45" s="814"/>
      <c r="I45" s="814"/>
      <c r="J45" s="68"/>
      <c r="K45" s="814" t="s">
        <v>49</v>
      </c>
      <c r="L45" s="814"/>
      <c r="M45" s="814"/>
      <c r="N45" s="814"/>
      <c r="O45" s="814"/>
      <c r="P45" s="814"/>
      <c r="Q45" s="814"/>
      <c r="R45" s="129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9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9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5"/>
      <c r="E48" s="76"/>
      <c r="F48" s="75"/>
      <c r="G48" s="75"/>
      <c r="H48" s="76"/>
      <c r="I48" s="76"/>
      <c r="J48" s="68"/>
      <c r="K48" s="69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76"/>
      <c r="D49" s="75"/>
      <c r="E49" s="76"/>
      <c r="F49" s="75"/>
      <c r="G49" s="75"/>
      <c r="H49" s="76"/>
      <c r="I49" s="76"/>
      <c r="J49" s="68"/>
      <c r="K49" s="69"/>
      <c r="L49" s="69"/>
      <c r="M49" s="69"/>
      <c r="N49" s="69"/>
      <c r="O49" s="69"/>
      <c r="P49" s="69"/>
      <c r="Q49" s="68"/>
      <c r="R49" s="68"/>
    </row>
    <row r="50" spans="1:18" ht="18.75" x14ac:dyDescent="0.3">
      <c r="A50" s="66"/>
      <c r="B50" s="66"/>
      <c r="C50" s="76"/>
      <c r="D50" s="75"/>
      <c r="E50" s="76"/>
      <c r="F50" s="75"/>
      <c r="G50" s="75"/>
      <c r="H50" s="76"/>
      <c r="I50" s="76"/>
      <c r="J50" s="68"/>
      <c r="K50" s="69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76"/>
      <c r="D51" s="77"/>
      <c r="E51" s="76"/>
      <c r="F51" s="77"/>
      <c r="G51" s="77"/>
      <c r="H51" s="76"/>
      <c r="I51" s="76"/>
      <c r="J51" s="68"/>
      <c r="K51" s="69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68"/>
      <c r="D52" s="68"/>
      <c r="E52" s="78"/>
      <c r="F52" s="68"/>
      <c r="G52" s="68"/>
      <c r="H52" s="68"/>
      <c r="I52" s="68"/>
      <c r="J52" s="68"/>
      <c r="K52" s="69"/>
      <c r="L52" s="69"/>
      <c r="M52" s="69"/>
      <c r="N52" s="69"/>
      <c r="O52" s="69"/>
      <c r="P52" s="69"/>
      <c r="Q52" s="68"/>
      <c r="R52" s="68"/>
    </row>
    <row r="53" spans="1:18" ht="19.5" thickBot="1" x14ac:dyDescent="0.35">
      <c r="A53" s="66"/>
      <c r="B53" s="66"/>
      <c r="C53" s="79"/>
      <c r="D53" s="71"/>
      <c r="E53" s="68"/>
      <c r="F53" s="71"/>
      <c r="G53" s="71"/>
      <c r="H53" s="71"/>
      <c r="I53" s="71"/>
      <c r="J53" s="68"/>
      <c r="K53" s="69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808" t="s">
        <v>66</v>
      </c>
      <c r="D54" s="808"/>
      <c r="E54" s="68"/>
      <c r="F54" s="808" t="s">
        <v>67</v>
      </c>
      <c r="G54" s="808"/>
      <c r="H54" s="808"/>
      <c r="I54" s="808"/>
      <c r="J54" s="68"/>
      <c r="K54" s="69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128"/>
      <c r="D55" s="128"/>
      <c r="E55" s="68"/>
      <c r="F55" s="128"/>
      <c r="G55" s="232"/>
      <c r="H55" s="128"/>
      <c r="I55" s="128"/>
      <c r="J55" s="68"/>
      <c r="K55" s="69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128"/>
      <c r="D56" s="128"/>
      <c r="E56" s="68"/>
      <c r="F56" s="128"/>
      <c r="G56" s="232"/>
      <c r="H56" s="128"/>
      <c r="I56" s="128"/>
      <c r="J56" s="68"/>
      <c r="K56" s="69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128"/>
      <c r="D57" s="128"/>
      <c r="E57" s="68"/>
      <c r="F57" s="128"/>
      <c r="G57" s="232"/>
      <c r="H57" s="128"/>
      <c r="I57" s="128"/>
      <c r="J57" s="68"/>
      <c r="K57" s="69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128"/>
      <c r="D58" s="128"/>
      <c r="E58" s="68"/>
      <c r="F58" s="128"/>
      <c r="G58" s="232"/>
      <c r="H58" s="128"/>
      <c r="I58" s="128"/>
      <c r="J58" s="68"/>
      <c r="K58" s="69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128"/>
      <c r="D59" s="128"/>
      <c r="E59" s="68"/>
      <c r="F59" s="128"/>
      <c r="G59" s="232"/>
      <c r="H59" s="128"/>
      <c r="I59" s="128"/>
      <c r="J59" s="68"/>
      <c r="K59" s="69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128"/>
      <c r="D60" s="128"/>
      <c r="E60" s="68"/>
      <c r="F60" s="128"/>
      <c r="G60" s="232"/>
      <c r="H60" s="128"/>
      <c r="I60" s="128"/>
      <c r="J60" s="68"/>
      <c r="K60" s="69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68"/>
      <c r="D61" s="68"/>
      <c r="E61" s="68"/>
      <c r="F61" s="68"/>
      <c r="G61" s="68"/>
      <c r="H61" s="68"/>
      <c r="I61" s="68"/>
      <c r="J61" s="68"/>
      <c r="K61" s="69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68"/>
      <c r="D62" s="68"/>
      <c r="E62" s="68"/>
      <c r="F62" s="68"/>
      <c r="G62" s="68"/>
      <c r="H62" s="68"/>
      <c r="I62" s="68"/>
      <c r="J62" s="68"/>
      <c r="K62" s="69"/>
      <c r="L62" s="69"/>
      <c r="M62" s="69"/>
      <c r="N62" s="69"/>
      <c r="O62" s="69"/>
      <c r="P62" s="69"/>
      <c r="Q62" s="68"/>
      <c r="R62" s="68"/>
    </row>
    <row r="63" spans="1:18" ht="18.75" x14ac:dyDescent="0.3">
      <c r="A63" s="66"/>
      <c r="B63" s="66"/>
      <c r="C63" s="75" t="s">
        <v>68</v>
      </c>
      <c r="D63" s="68"/>
      <c r="E63" s="68"/>
      <c r="F63" s="68"/>
      <c r="G63" s="68"/>
      <c r="H63" s="68"/>
      <c r="I63" s="68"/>
      <c r="J63" s="68"/>
      <c r="K63" s="69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75" t="s">
        <v>69</v>
      </c>
      <c r="D64" s="75"/>
      <c r="E64" s="75"/>
      <c r="F64" s="75"/>
      <c r="G64" s="75"/>
      <c r="H64" s="75"/>
      <c r="I64" s="75"/>
      <c r="J64" s="68"/>
      <c r="K64" s="69"/>
      <c r="L64" s="69"/>
      <c r="M64" s="69"/>
      <c r="N64" s="69"/>
      <c r="O64" s="69"/>
      <c r="P64" s="69"/>
      <c r="Q64" s="68"/>
      <c r="R64" s="68"/>
    </row>
    <row r="65" spans="1:18" ht="18.75" x14ac:dyDescent="0.3">
      <c r="A65" s="66"/>
      <c r="B65" s="66"/>
      <c r="C65" s="809" t="s">
        <v>70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151"/>
      <c r="O65" s="151"/>
      <c r="P65" s="151"/>
      <c r="Q65" s="68"/>
      <c r="R65" s="68"/>
    </row>
    <row r="66" spans="1:18" ht="18.75" x14ac:dyDescent="0.3">
      <c r="A66" s="66"/>
      <c r="B66" s="66"/>
      <c r="C66" s="80" t="s">
        <v>71</v>
      </c>
      <c r="D66" s="68"/>
      <c r="E66" s="68"/>
      <c r="F66" s="68"/>
      <c r="G66" s="68"/>
      <c r="H66" s="68"/>
      <c r="I66" s="68"/>
      <c r="J66" s="68"/>
      <c r="K66" s="69"/>
      <c r="L66" s="69"/>
      <c r="M66" s="69"/>
      <c r="N66" s="69"/>
      <c r="O66" s="69"/>
      <c r="P66" s="69"/>
      <c r="Q66" s="68"/>
      <c r="R66" s="68"/>
    </row>
    <row r="67" spans="1:18" ht="18.75" x14ac:dyDescent="0.3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7"/>
      <c r="L67" s="67"/>
      <c r="M67" s="67"/>
      <c r="N67" s="67"/>
      <c r="O67" s="67"/>
      <c r="P67" s="67"/>
      <c r="Q67" s="66"/>
      <c r="R67" s="66"/>
    </row>
  </sheetData>
  <mergeCells count="26">
    <mergeCell ref="C27:E27"/>
    <mergeCell ref="C22:J22"/>
    <mergeCell ref="C24:J24"/>
    <mergeCell ref="C25:J25"/>
    <mergeCell ref="C65:M65"/>
    <mergeCell ref="A38:R38"/>
    <mergeCell ref="C45:D45"/>
    <mergeCell ref="F45:I45"/>
    <mergeCell ref="K45:Q45"/>
    <mergeCell ref="C54:D54"/>
    <mergeCell ref="F54:I54"/>
    <mergeCell ref="C28:F28"/>
    <mergeCell ref="H28:I28"/>
    <mergeCell ref="B3:D4"/>
    <mergeCell ref="E3:J4"/>
    <mergeCell ref="K3:R4"/>
    <mergeCell ref="B12:B13"/>
    <mergeCell ref="C12:D12"/>
    <mergeCell ref="E12:E13"/>
    <mergeCell ref="F12:F13"/>
    <mergeCell ref="H12:J12"/>
    <mergeCell ref="M12:M13"/>
    <mergeCell ref="K12:L12"/>
    <mergeCell ref="N12:N13"/>
    <mergeCell ref="O12:R12"/>
    <mergeCell ref="G12:G13"/>
  </mergeCells>
  <pageMargins left="1.5748031496062993" right="0.31496062992125984" top="0.35433070866141736" bottom="0.35433070866141736" header="0.31496062992125984" footer="0.31496062992125984"/>
  <pageSetup paperSize="5" scale="70" orientation="landscape" r:id="rId1"/>
  <rowBreaks count="1" manualBreakCount="1">
    <brk id="30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BreakPreview" topLeftCell="E1" zoomScaleNormal="100" zoomScaleSheetLayoutView="100" workbookViewId="0">
      <selection activeCell="G5" sqref="G5"/>
    </sheetView>
  </sheetViews>
  <sheetFormatPr baseColWidth="10" defaultRowHeight="15" x14ac:dyDescent="0.25"/>
  <cols>
    <col min="1" max="1" width="2.140625" customWidth="1"/>
    <col min="2" max="2" width="5.28515625" customWidth="1"/>
    <col min="3" max="3" width="14.85546875" customWidth="1"/>
    <col min="4" max="4" width="27" customWidth="1"/>
    <col min="5" max="5" width="26" customWidth="1"/>
    <col min="6" max="6" width="9.28515625" customWidth="1"/>
    <col min="7" max="7" width="11.28515625" customWidth="1"/>
    <col min="8" max="10" width="14.42578125" customWidth="1"/>
    <col min="11" max="12" width="11.5703125" style="44" customWidth="1"/>
    <col min="13" max="14" width="14.28515625" style="44" customWidth="1"/>
    <col min="15" max="16" width="5.5703125" style="44" customWidth="1"/>
    <col min="17" max="17" width="11.85546875" customWidth="1"/>
    <col min="18" max="18" width="14.42578125" customWidth="1"/>
  </cols>
  <sheetData>
    <row r="1" spans="2:21" ht="15.75" thickBot="1" x14ac:dyDescent="0.3"/>
    <row r="2" spans="2:21" ht="45" customHeight="1" x14ac:dyDescent="0.25">
      <c r="B2" s="783"/>
      <c r="C2" s="784"/>
      <c r="D2" s="784"/>
      <c r="E2" s="844"/>
      <c r="F2" s="844"/>
      <c r="G2" s="825" t="s">
        <v>50</v>
      </c>
      <c r="H2" s="826"/>
      <c r="I2" s="826"/>
      <c r="J2" s="827"/>
      <c r="K2" s="846" t="s">
        <v>60</v>
      </c>
      <c r="L2" s="847"/>
      <c r="M2" s="847"/>
      <c r="N2" s="847"/>
      <c r="O2" s="847"/>
      <c r="P2" s="847"/>
      <c r="Q2" s="847"/>
      <c r="R2" s="850"/>
    </row>
    <row r="3" spans="2:21" ht="15.75" thickBot="1" x14ac:dyDescent="0.3">
      <c r="B3" s="785"/>
      <c r="C3" s="786"/>
      <c r="D3" s="786"/>
      <c r="E3" s="845"/>
      <c r="F3" s="845"/>
      <c r="G3" s="828"/>
      <c r="H3" s="829"/>
      <c r="I3" s="829"/>
      <c r="J3" s="830"/>
      <c r="K3" s="848"/>
      <c r="L3" s="849"/>
      <c r="M3" s="849"/>
      <c r="N3" s="849"/>
      <c r="O3" s="849"/>
      <c r="P3" s="849"/>
      <c r="Q3" s="849"/>
      <c r="R3" s="851"/>
    </row>
    <row r="5" spans="2:21" ht="20.25" x14ac:dyDescent="0.25">
      <c r="B5" s="84" t="s">
        <v>481</v>
      </c>
      <c r="C5" s="45"/>
      <c r="D5" s="45"/>
      <c r="E5" s="45"/>
      <c r="F5" s="45"/>
      <c r="G5" s="45"/>
      <c r="H5" s="45"/>
      <c r="I5" s="85" t="s">
        <v>482</v>
      </c>
      <c r="J5" s="41"/>
      <c r="K5" s="41"/>
      <c r="L5" s="41"/>
      <c r="M5" s="41"/>
      <c r="N5" s="41"/>
      <c r="O5" s="41"/>
      <c r="P5" s="41"/>
      <c r="Q5" s="41"/>
      <c r="R5" s="41"/>
    </row>
    <row r="6" spans="2:21" x14ac:dyDescent="0.25">
      <c r="B6" s="41"/>
      <c r="C6" s="41"/>
      <c r="D6" s="41"/>
      <c r="E6" s="41"/>
      <c r="F6" s="41"/>
      <c r="G6" s="41"/>
      <c r="H6" s="41"/>
      <c r="J6" s="40"/>
      <c r="K6" s="43"/>
      <c r="L6" s="43"/>
      <c r="M6" s="43"/>
      <c r="N6" s="43"/>
      <c r="O6" s="43"/>
      <c r="P6" s="43"/>
      <c r="Q6" s="40"/>
      <c r="R6" s="40"/>
    </row>
    <row r="7" spans="2:21" ht="18" x14ac:dyDescent="0.25">
      <c r="B7" s="83" t="s">
        <v>480</v>
      </c>
      <c r="C7" s="83"/>
      <c r="D7" s="83"/>
      <c r="E7" s="83"/>
      <c r="F7" s="83"/>
      <c r="G7" s="83"/>
      <c r="H7" s="83"/>
      <c r="I7" s="85" t="s">
        <v>483</v>
      </c>
      <c r="J7" s="85"/>
      <c r="K7" s="85"/>
      <c r="L7" s="85"/>
      <c r="M7" s="85"/>
      <c r="N7" s="85"/>
      <c r="O7" s="85"/>
      <c r="P7" s="85"/>
      <c r="Q7" s="85"/>
      <c r="R7" s="85"/>
    </row>
    <row r="9" spans="2:21" ht="15.75" thickBot="1" x14ac:dyDescent="0.3">
      <c r="M9" s="187"/>
      <c r="N9" s="187"/>
      <c r="O9" s="187"/>
      <c r="P9" s="187"/>
      <c r="Q9" s="188"/>
      <c r="R9" s="188"/>
    </row>
    <row r="10" spans="2:21" ht="25.5" customHeight="1" x14ac:dyDescent="0.25">
      <c r="B10" s="793" t="s">
        <v>5</v>
      </c>
      <c r="C10" s="795" t="s">
        <v>51</v>
      </c>
      <c r="D10" s="795"/>
      <c r="E10" s="795" t="s">
        <v>52</v>
      </c>
      <c r="F10" s="795" t="s">
        <v>53</v>
      </c>
      <c r="G10" s="796" t="s">
        <v>86</v>
      </c>
      <c r="H10" s="795" t="s">
        <v>54</v>
      </c>
      <c r="I10" s="795"/>
      <c r="J10" s="795"/>
      <c r="K10" s="835" t="s">
        <v>96</v>
      </c>
      <c r="L10" s="836"/>
      <c r="M10" s="802" t="s">
        <v>55</v>
      </c>
      <c r="N10" s="802" t="s">
        <v>89</v>
      </c>
      <c r="O10" s="835" t="s">
        <v>56</v>
      </c>
      <c r="P10" s="842"/>
      <c r="Q10" s="842"/>
      <c r="R10" s="843"/>
    </row>
    <row r="11" spans="2:21" ht="43.5" customHeight="1" thickBot="1" x14ac:dyDescent="0.3">
      <c r="B11" s="831"/>
      <c r="C11" s="210" t="s">
        <v>21</v>
      </c>
      <c r="D11" s="210" t="s">
        <v>43</v>
      </c>
      <c r="E11" s="832"/>
      <c r="F11" s="832"/>
      <c r="G11" s="797"/>
      <c r="H11" s="210" t="s">
        <v>57</v>
      </c>
      <c r="I11" s="210" t="s">
        <v>58</v>
      </c>
      <c r="J11" s="210" t="s">
        <v>59</v>
      </c>
      <c r="K11" s="212" t="s">
        <v>93</v>
      </c>
      <c r="L11" s="212" t="s">
        <v>88</v>
      </c>
      <c r="M11" s="803"/>
      <c r="N11" s="803"/>
      <c r="O11" s="213" t="s">
        <v>91</v>
      </c>
      <c r="P11" s="213" t="s">
        <v>62</v>
      </c>
      <c r="Q11" s="211" t="s">
        <v>92</v>
      </c>
      <c r="R11" s="485" t="s">
        <v>80</v>
      </c>
    </row>
    <row r="12" spans="2:21" ht="61.5" customHeight="1" x14ac:dyDescent="0.25">
      <c r="B12" s="46"/>
      <c r="C12" s="461"/>
      <c r="D12" s="47"/>
      <c r="E12" s="47"/>
      <c r="F12" s="142"/>
      <c r="G12" s="217"/>
      <c r="H12" s="146"/>
      <c r="I12" s="146"/>
      <c r="J12" s="189"/>
      <c r="K12" s="48"/>
      <c r="L12" s="167"/>
      <c r="M12" s="167"/>
      <c r="N12" s="190"/>
      <c r="O12" s="167"/>
      <c r="P12" s="167"/>
      <c r="Q12" s="47"/>
      <c r="R12" s="462"/>
    </row>
    <row r="13" spans="2:21" ht="61.5" customHeight="1" x14ac:dyDescent="0.25">
      <c r="B13" s="49"/>
      <c r="C13" s="147"/>
      <c r="D13" s="9"/>
      <c r="E13" s="9"/>
      <c r="F13" s="50"/>
      <c r="G13" s="144"/>
      <c r="H13" s="149"/>
      <c r="I13" s="149"/>
      <c r="J13" s="161"/>
      <c r="K13" s="51"/>
      <c r="L13" s="168"/>
      <c r="M13" s="168"/>
      <c r="N13" s="209"/>
      <c r="O13" s="168"/>
      <c r="P13" s="168"/>
      <c r="Q13" s="9"/>
      <c r="R13" s="462"/>
    </row>
    <row r="14" spans="2:21" ht="61.5" customHeight="1" x14ac:dyDescent="0.25">
      <c r="B14" s="49"/>
      <c r="C14" s="392"/>
      <c r="D14" s="9"/>
      <c r="E14" s="9"/>
      <c r="F14" s="50"/>
      <c r="G14" s="144"/>
      <c r="H14" s="149"/>
      <c r="I14" s="149"/>
      <c r="J14" s="159"/>
      <c r="K14" s="51"/>
      <c r="L14" s="168"/>
      <c r="M14" s="168"/>
      <c r="N14" s="194"/>
      <c r="O14" s="168"/>
      <c r="P14" s="168"/>
      <c r="Q14" s="9"/>
      <c r="R14" s="462"/>
      <c r="S14" s="815"/>
      <c r="T14" s="781"/>
      <c r="U14" s="781"/>
    </row>
    <row r="15" spans="2:21" ht="61.5" customHeight="1" x14ac:dyDescent="0.25">
      <c r="B15" s="49"/>
      <c r="C15" s="392"/>
      <c r="D15" s="9"/>
      <c r="E15" s="9"/>
      <c r="F15" s="50"/>
      <c r="G15" s="144"/>
      <c r="H15" s="149"/>
      <c r="I15" s="149"/>
      <c r="J15" s="9"/>
      <c r="K15" s="51"/>
      <c r="L15" s="168"/>
      <c r="M15" s="168"/>
      <c r="N15" s="309"/>
      <c r="O15" s="168"/>
      <c r="P15" s="168"/>
      <c r="Q15" s="9"/>
      <c r="R15" s="462"/>
      <c r="S15" s="840"/>
      <c r="T15" s="841"/>
      <c r="U15" s="841"/>
    </row>
    <row r="16" spans="2:21" ht="61.5" customHeight="1" x14ac:dyDescent="0.25">
      <c r="B16" s="49"/>
      <c r="C16" s="392"/>
      <c r="D16" s="9"/>
      <c r="E16" s="9"/>
      <c r="F16" s="50"/>
      <c r="G16" s="144"/>
      <c r="H16" s="149"/>
      <c r="I16" s="149"/>
      <c r="J16" s="9"/>
      <c r="K16" s="51"/>
      <c r="L16" s="168"/>
      <c r="M16" s="168"/>
      <c r="N16" s="29"/>
      <c r="O16" s="168"/>
      <c r="P16" s="168"/>
      <c r="Q16" s="9"/>
      <c r="R16" s="462"/>
      <c r="S16" s="290"/>
      <c r="T16" s="290"/>
      <c r="U16" s="290"/>
    </row>
    <row r="17" spans="1:21" ht="71.25" customHeight="1" x14ac:dyDescent="0.25">
      <c r="B17" s="49"/>
      <c r="C17" s="392"/>
      <c r="D17" s="9"/>
      <c r="E17" s="9"/>
      <c r="F17" s="50"/>
      <c r="G17" s="144"/>
      <c r="H17" s="149"/>
      <c r="I17" s="149"/>
      <c r="J17" s="9"/>
      <c r="K17" s="51"/>
      <c r="L17" s="168"/>
      <c r="M17" s="168"/>
      <c r="N17" s="29"/>
      <c r="O17" s="168"/>
      <c r="P17" s="168"/>
      <c r="Q17" s="9"/>
      <c r="R17" s="462"/>
      <c r="S17" s="840"/>
      <c r="T17" s="841"/>
      <c r="U17" s="841"/>
    </row>
    <row r="18" spans="1:21" ht="61.5" customHeight="1" thickBot="1" x14ac:dyDescent="0.3">
      <c r="B18" s="54"/>
      <c r="C18" s="465"/>
      <c r="D18" s="55"/>
      <c r="E18" s="55"/>
      <c r="F18" s="56"/>
      <c r="G18" s="224"/>
      <c r="H18" s="227"/>
      <c r="I18" s="178"/>
      <c r="J18" s="160"/>
      <c r="K18" s="228"/>
      <c r="L18" s="177"/>
      <c r="M18" s="229"/>
      <c r="N18" s="201"/>
      <c r="O18" s="230"/>
      <c r="P18" s="229"/>
      <c r="Q18" s="55"/>
      <c r="R18" s="225"/>
    </row>
    <row r="19" spans="1:21" x14ac:dyDescent="0.25">
      <c r="B19" s="57"/>
      <c r="C19" s="58"/>
      <c r="D19" s="59"/>
      <c r="E19" s="60"/>
      <c r="F19" s="57"/>
      <c r="G19" s="57"/>
      <c r="H19" s="61"/>
      <c r="I19" s="57"/>
      <c r="J19" s="60"/>
      <c r="K19" s="62"/>
      <c r="L19" s="196"/>
      <c r="M19" s="63"/>
      <c r="N19" s="195"/>
      <c r="O19" s="63"/>
      <c r="P19" s="63"/>
      <c r="Q19" s="60"/>
      <c r="R19" s="60"/>
    </row>
    <row r="20" spans="1:21" ht="15" customHeight="1" x14ac:dyDescent="0.25">
      <c r="C20" s="58"/>
      <c r="D20" s="59"/>
      <c r="E20" s="60"/>
      <c r="F20" s="57"/>
      <c r="G20" s="57"/>
      <c r="H20" s="61"/>
      <c r="I20" s="57"/>
      <c r="J20" s="60"/>
    </row>
    <row r="21" spans="1:21" ht="15.75" x14ac:dyDescent="0.25">
      <c r="C21" s="807" t="s">
        <v>109</v>
      </c>
      <c r="D21" s="807"/>
      <c r="E21" s="807"/>
      <c r="F21" s="807"/>
      <c r="G21" s="807"/>
      <c r="H21" s="807"/>
      <c r="I21" s="807"/>
      <c r="J21" s="807"/>
      <c r="K21" s="65"/>
      <c r="L21" s="65"/>
      <c r="M21" s="65"/>
      <c r="N21" s="65"/>
      <c r="O21" s="65"/>
      <c r="P21" s="65"/>
      <c r="Q21" s="64"/>
      <c r="R21" s="64"/>
    </row>
    <row r="22" spans="1:21" ht="15.75" x14ac:dyDescent="0.25">
      <c r="C22" s="202"/>
      <c r="K22" s="65"/>
      <c r="L22" s="65"/>
      <c r="M22" s="65"/>
      <c r="N22" s="65"/>
      <c r="O22" s="65"/>
      <c r="P22" s="65"/>
      <c r="Q22" s="64"/>
      <c r="R22" s="64"/>
    </row>
    <row r="23" spans="1:21" ht="15.75" x14ac:dyDescent="0.25">
      <c r="C23" s="782" t="s">
        <v>110</v>
      </c>
      <c r="D23" s="782"/>
      <c r="E23" s="782"/>
      <c r="F23" s="782"/>
      <c r="G23" s="782"/>
      <c r="H23" s="782"/>
      <c r="I23" s="782"/>
      <c r="J23" s="782"/>
      <c r="K23" s="65"/>
      <c r="L23" s="65"/>
      <c r="M23" s="65"/>
      <c r="N23" s="65"/>
      <c r="O23" s="65"/>
      <c r="P23" s="65"/>
      <c r="Q23" s="64"/>
      <c r="R23" s="64"/>
    </row>
    <row r="24" spans="1:21" ht="45" customHeight="1" x14ac:dyDescent="0.25">
      <c r="C24" s="782" t="s">
        <v>111</v>
      </c>
      <c r="D24" s="782"/>
      <c r="E24" s="782"/>
      <c r="F24" s="782"/>
      <c r="G24" s="782"/>
      <c r="H24" s="782"/>
      <c r="I24" s="782"/>
      <c r="J24" s="782"/>
      <c r="K24" s="65"/>
      <c r="L24" s="65"/>
      <c r="M24" s="65"/>
      <c r="N24" s="65"/>
      <c r="O24" s="65"/>
      <c r="P24" s="65"/>
      <c r="Q24" s="64"/>
      <c r="R24" s="64"/>
    </row>
    <row r="25" spans="1:21" ht="15.75" customHeight="1" x14ac:dyDescent="0.25">
      <c r="C25" s="203"/>
      <c r="K25" s="164"/>
      <c r="L25" s="164"/>
      <c r="M25" s="65"/>
      <c r="N25" s="65"/>
      <c r="O25" s="65"/>
      <c r="P25" s="65"/>
      <c r="Q25" s="82"/>
      <c r="R25" s="82"/>
    </row>
    <row r="26" spans="1:21" ht="45" x14ac:dyDescent="0.6">
      <c r="C26" s="810" t="s">
        <v>61</v>
      </c>
      <c r="D26" s="810"/>
      <c r="E26" s="810"/>
      <c r="F26" s="206" t="s">
        <v>112</v>
      </c>
      <c r="G26" s="206"/>
      <c r="J26" s="205" t="s">
        <v>113</v>
      </c>
    </row>
    <row r="27" spans="1:21" hidden="1" x14ac:dyDescent="0.25"/>
    <row r="31" spans="1:21" ht="18.75" x14ac:dyDescent="0.3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7"/>
      <c r="L31" s="67"/>
      <c r="M31" s="67"/>
      <c r="N31" s="67"/>
      <c r="O31" s="67"/>
      <c r="P31" s="67"/>
      <c r="Q31" s="66"/>
      <c r="R31" s="66"/>
    </row>
    <row r="32" spans="1:21" ht="18.75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6"/>
      <c r="R32" s="66"/>
    </row>
    <row r="33" spans="1:18" ht="18.75" x14ac:dyDescent="0.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7"/>
      <c r="M33" s="67"/>
      <c r="N33" s="67"/>
      <c r="O33" s="67"/>
      <c r="P33" s="67"/>
      <c r="Q33" s="66"/>
      <c r="R33" s="66"/>
    </row>
    <row r="34" spans="1:18" ht="18.75" x14ac:dyDescent="0.3">
      <c r="A34" s="66"/>
      <c r="B34" s="66"/>
      <c r="C34" s="68"/>
      <c r="D34" s="68"/>
      <c r="E34" s="152"/>
      <c r="F34" s="152"/>
      <c r="G34" s="231"/>
      <c r="H34" s="152"/>
      <c r="I34" s="152"/>
      <c r="J34" s="152"/>
      <c r="K34" s="69"/>
      <c r="L34" s="69"/>
      <c r="M34" s="69"/>
      <c r="N34" s="69"/>
      <c r="O34" s="69"/>
      <c r="P34" s="69"/>
      <c r="Q34" s="68"/>
      <c r="R34" s="68"/>
    </row>
    <row r="35" spans="1:18" ht="15.75" customHeight="1" x14ac:dyDescent="0.25">
      <c r="A35" s="813" t="s">
        <v>63</v>
      </c>
      <c r="B35" s="813"/>
      <c r="C35" s="813"/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3"/>
      <c r="Q35" s="813"/>
      <c r="R35" s="813"/>
    </row>
    <row r="36" spans="1:18" ht="18.75" x14ac:dyDescent="0.3">
      <c r="A36" s="66"/>
      <c r="B36" s="66"/>
      <c r="C36" s="68"/>
      <c r="D36" s="68"/>
      <c r="E36" s="152"/>
      <c r="F36" s="152"/>
      <c r="G36" s="231"/>
      <c r="H36" s="152"/>
      <c r="I36" s="152"/>
      <c r="J36" s="152"/>
      <c r="K36" s="69"/>
      <c r="L36" s="69"/>
      <c r="M36" s="69"/>
      <c r="N36" s="69"/>
      <c r="O36" s="69"/>
      <c r="P36" s="69"/>
      <c r="Q36" s="68"/>
      <c r="R36" s="68"/>
    </row>
    <row r="37" spans="1:18" ht="18.75" x14ac:dyDescent="0.3">
      <c r="A37" s="66"/>
      <c r="B37" s="66"/>
      <c r="C37" s="68"/>
      <c r="D37" s="68"/>
      <c r="E37" s="152"/>
      <c r="F37" s="152"/>
      <c r="G37" s="231"/>
      <c r="H37" s="152"/>
      <c r="I37" s="152"/>
      <c r="J37" s="152"/>
      <c r="K37" s="69"/>
      <c r="L37" s="69"/>
      <c r="M37" s="69"/>
      <c r="N37" s="69"/>
      <c r="O37" s="69"/>
      <c r="P37" s="69"/>
      <c r="Q37" s="68"/>
      <c r="R37" s="68"/>
    </row>
    <row r="38" spans="1:18" ht="18.75" x14ac:dyDescent="0.3">
      <c r="A38" s="66"/>
      <c r="B38" s="66"/>
      <c r="C38" s="68"/>
      <c r="D38" s="68"/>
      <c r="E38" s="68"/>
      <c r="F38" s="68"/>
      <c r="G38" s="68"/>
      <c r="H38" s="68"/>
      <c r="I38" s="68"/>
      <c r="J38" s="68"/>
      <c r="K38" s="69"/>
      <c r="L38" s="69"/>
      <c r="M38" s="69"/>
      <c r="N38" s="69"/>
      <c r="O38" s="69"/>
      <c r="P38" s="69"/>
      <c r="Q38" s="68"/>
      <c r="R38" s="68"/>
    </row>
    <row r="39" spans="1:18" ht="18.75" x14ac:dyDescent="0.3">
      <c r="A39" s="66"/>
      <c r="B39" s="66"/>
      <c r="C39" s="70"/>
      <c r="D39" s="68"/>
      <c r="E39" s="68"/>
      <c r="F39" s="68"/>
      <c r="G39" s="68"/>
      <c r="H39" s="68"/>
      <c r="I39" s="68"/>
      <c r="J39" s="68"/>
      <c r="K39" s="69"/>
      <c r="L39" s="69"/>
      <c r="M39" s="69"/>
      <c r="N39" s="69"/>
      <c r="O39" s="69"/>
      <c r="P39" s="69"/>
      <c r="Q39" s="68"/>
      <c r="R39" s="68"/>
    </row>
    <row r="40" spans="1:18" ht="18.75" x14ac:dyDescent="0.3">
      <c r="A40" s="66"/>
      <c r="B40" s="66"/>
      <c r="C40" s="68"/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69"/>
      <c r="O40" s="69"/>
      <c r="P40" s="69"/>
      <c r="Q40" s="68"/>
      <c r="R40" s="68"/>
    </row>
    <row r="41" spans="1:18" ht="19.5" thickBot="1" x14ac:dyDescent="0.35">
      <c r="A41" s="66"/>
      <c r="B41" s="66"/>
      <c r="C41" s="71"/>
      <c r="D41" s="72"/>
      <c r="E41" s="68"/>
      <c r="F41" s="71"/>
      <c r="G41" s="71"/>
      <c r="H41" s="72"/>
      <c r="I41" s="71"/>
      <c r="J41" s="68"/>
      <c r="K41" s="73"/>
      <c r="L41" s="73"/>
      <c r="M41" s="74"/>
      <c r="N41" s="74"/>
      <c r="O41" s="74"/>
      <c r="P41" s="74"/>
      <c r="Q41" s="71"/>
      <c r="R41" s="140"/>
    </row>
    <row r="42" spans="1:18" ht="56.25" customHeight="1" x14ac:dyDescent="0.3">
      <c r="A42" s="66"/>
      <c r="B42" s="66"/>
      <c r="C42" s="814" t="s">
        <v>64</v>
      </c>
      <c r="D42" s="814"/>
      <c r="E42" s="75"/>
      <c r="F42" s="814" t="s">
        <v>65</v>
      </c>
      <c r="G42" s="814"/>
      <c r="H42" s="814"/>
      <c r="I42" s="814"/>
      <c r="J42" s="68"/>
      <c r="K42" s="814" t="s">
        <v>49</v>
      </c>
      <c r="L42" s="814"/>
      <c r="M42" s="814"/>
      <c r="N42" s="814"/>
      <c r="O42" s="814"/>
      <c r="P42" s="814"/>
      <c r="Q42" s="814"/>
      <c r="R42" s="153"/>
    </row>
    <row r="43" spans="1:18" ht="18.75" x14ac:dyDescent="0.3">
      <c r="A43" s="66"/>
      <c r="B43" s="66"/>
      <c r="C43" s="76"/>
      <c r="D43" s="75"/>
      <c r="E43" s="76"/>
      <c r="F43" s="75"/>
      <c r="G43" s="75"/>
      <c r="H43" s="76"/>
      <c r="I43" s="76"/>
      <c r="J43" s="68"/>
      <c r="K43" s="69"/>
      <c r="L43" s="69"/>
      <c r="M43" s="69"/>
      <c r="N43" s="69"/>
      <c r="O43" s="69"/>
      <c r="P43" s="69"/>
      <c r="Q43" s="68"/>
      <c r="R43" s="68"/>
    </row>
    <row r="44" spans="1:18" ht="18.75" x14ac:dyDescent="0.3">
      <c r="A44" s="66"/>
      <c r="B44" s="66"/>
      <c r="C44" s="76"/>
      <c r="D44" s="75"/>
      <c r="E44" s="76"/>
      <c r="F44" s="75"/>
      <c r="G44" s="75"/>
      <c r="H44" s="76"/>
      <c r="I44" s="76"/>
      <c r="J44" s="68"/>
      <c r="K44" s="69"/>
      <c r="L44" s="69"/>
      <c r="M44" s="69"/>
      <c r="N44" s="69"/>
      <c r="O44" s="69"/>
      <c r="P44" s="69"/>
      <c r="Q44" s="68"/>
      <c r="R44" s="68"/>
    </row>
    <row r="45" spans="1:18" ht="18.75" x14ac:dyDescent="0.3">
      <c r="A45" s="66"/>
      <c r="B45" s="66"/>
      <c r="C45" s="76"/>
      <c r="D45" s="75"/>
      <c r="E45" s="76"/>
      <c r="F45" s="75"/>
      <c r="G45" s="75"/>
      <c r="H45" s="76"/>
      <c r="I45" s="76"/>
      <c r="J45" s="68"/>
      <c r="K45" s="69"/>
      <c r="L45" s="69"/>
      <c r="M45" s="69"/>
      <c r="N45" s="69"/>
      <c r="O45" s="69"/>
      <c r="P45" s="69"/>
      <c r="Q45" s="68"/>
      <c r="R45" s="68"/>
    </row>
    <row r="46" spans="1:18" ht="18.75" x14ac:dyDescent="0.3">
      <c r="A46" s="66"/>
      <c r="B46" s="66"/>
      <c r="C46" s="76"/>
      <c r="D46" s="75"/>
      <c r="E46" s="76"/>
      <c r="F46" s="75"/>
      <c r="G46" s="75"/>
      <c r="H46" s="76"/>
      <c r="I46" s="76"/>
      <c r="J46" s="68"/>
      <c r="K46" s="69"/>
      <c r="L46" s="69"/>
      <c r="M46" s="69"/>
      <c r="N46" s="69"/>
      <c r="O46" s="69"/>
      <c r="P46" s="69"/>
      <c r="Q46" s="68"/>
      <c r="R46" s="68"/>
    </row>
    <row r="47" spans="1:18" ht="18.75" x14ac:dyDescent="0.3">
      <c r="A47" s="66"/>
      <c r="B47" s="66"/>
      <c r="C47" s="76"/>
      <c r="D47" s="75"/>
      <c r="E47" s="76"/>
      <c r="F47" s="75"/>
      <c r="G47" s="75"/>
      <c r="H47" s="76"/>
      <c r="I47" s="76"/>
      <c r="J47" s="68"/>
      <c r="K47" s="69"/>
      <c r="L47" s="69"/>
      <c r="M47" s="69"/>
      <c r="N47" s="69"/>
      <c r="O47" s="69"/>
      <c r="P47" s="69"/>
      <c r="Q47" s="68"/>
      <c r="R47" s="68"/>
    </row>
    <row r="48" spans="1:18" ht="18.75" x14ac:dyDescent="0.3">
      <c r="A48" s="66"/>
      <c r="B48" s="66"/>
      <c r="C48" s="76"/>
      <c r="D48" s="77"/>
      <c r="E48" s="76"/>
      <c r="F48" s="77"/>
      <c r="G48" s="77"/>
      <c r="H48" s="76"/>
      <c r="I48" s="76"/>
      <c r="J48" s="68"/>
      <c r="K48" s="69"/>
      <c r="L48" s="69"/>
      <c r="M48" s="69"/>
      <c r="N48" s="69"/>
      <c r="O48" s="69"/>
      <c r="P48" s="69"/>
      <c r="Q48" s="68"/>
      <c r="R48" s="68"/>
    </row>
    <row r="49" spans="1:18" ht="18.75" x14ac:dyDescent="0.3">
      <c r="A49" s="66"/>
      <c r="B49" s="66"/>
      <c r="C49" s="68"/>
      <c r="D49" s="68"/>
      <c r="E49" s="78"/>
      <c r="F49" s="68"/>
      <c r="G49" s="68"/>
      <c r="H49" s="68"/>
      <c r="I49" s="68"/>
      <c r="J49" s="68"/>
      <c r="K49" s="69"/>
      <c r="L49" s="69"/>
      <c r="M49" s="69"/>
      <c r="N49" s="69"/>
      <c r="O49" s="69"/>
      <c r="P49" s="69"/>
      <c r="Q49" s="68"/>
      <c r="R49" s="68"/>
    </row>
    <row r="50" spans="1:18" ht="19.5" thickBot="1" x14ac:dyDescent="0.35">
      <c r="A50" s="66"/>
      <c r="B50" s="66"/>
      <c r="C50" s="79"/>
      <c r="D50" s="71"/>
      <c r="E50" s="68"/>
      <c r="F50" s="71"/>
      <c r="G50" s="71"/>
      <c r="H50" s="71"/>
      <c r="I50" s="71"/>
      <c r="J50" s="68"/>
      <c r="K50" s="69"/>
      <c r="L50" s="69"/>
      <c r="M50" s="69"/>
      <c r="N50" s="69"/>
      <c r="O50" s="69"/>
      <c r="P50" s="69"/>
      <c r="Q50" s="68"/>
      <c r="R50" s="68"/>
    </row>
    <row r="51" spans="1:18" ht="18.75" x14ac:dyDescent="0.3">
      <c r="A51" s="66"/>
      <c r="B51" s="66"/>
      <c r="C51" s="808" t="s">
        <v>66</v>
      </c>
      <c r="D51" s="808"/>
      <c r="E51" s="68"/>
      <c r="F51" s="808" t="s">
        <v>67</v>
      </c>
      <c r="G51" s="808"/>
      <c r="H51" s="808"/>
      <c r="I51" s="808"/>
      <c r="J51" s="68"/>
      <c r="K51" s="69"/>
      <c r="L51" s="69"/>
      <c r="M51" s="69"/>
      <c r="N51" s="69"/>
      <c r="O51" s="69"/>
      <c r="P51" s="69"/>
      <c r="Q51" s="68"/>
      <c r="R51" s="68"/>
    </row>
    <row r="52" spans="1:18" ht="18.75" x14ac:dyDescent="0.3">
      <c r="A52" s="66"/>
      <c r="B52" s="66"/>
      <c r="C52" s="154"/>
      <c r="D52" s="154"/>
      <c r="E52" s="68"/>
      <c r="F52" s="154"/>
      <c r="G52" s="232"/>
      <c r="H52" s="154"/>
      <c r="I52" s="154"/>
      <c r="J52" s="68"/>
      <c r="K52" s="69"/>
      <c r="L52" s="69"/>
      <c r="M52" s="69"/>
      <c r="N52" s="69"/>
      <c r="O52" s="69"/>
      <c r="P52" s="69"/>
      <c r="Q52" s="68"/>
      <c r="R52" s="68"/>
    </row>
    <row r="53" spans="1:18" ht="18.75" x14ac:dyDescent="0.3">
      <c r="A53" s="66"/>
      <c r="B53" s="66"/>
      <c r="C53" s="154"/>
      <c r="D53" s="154"/>
      <c r="E53" s="68"/>
      <c r="F53" s="154"/>
      <c r="G53" s="232"/>
      <c r="H53" s="154"/>
      <c r="I53" s="154"/>
      <c r="J53" s="68"/>
      <c r="K53" s="69"/>
      <c r="L53" s="69"/>
      <c r="M53" s="69"/>
      <c r="N53" s="69"/>
      <c r="O53" s="69"/>
      <c r="P53" s="69"/>
      <c r="Q53" s="68"/>
      <c r="R53" s="68"/>
    </row>
    <row r="54" spans="1:18" ht="18.75" x14ac:dyDescent="0.3">
      <c r="A54" s="66"/>
      <c r="B54" s="66"/>
      <c r="C54" s="154"/>
      <c r="D54" s="154"/>
      <c r="E54" s="68"/>
      <c r="F54" s="154"/>
      <c r="G54" s="232"/>
      <c r="H54" s="154"/>
      <c r="I54" s="154"/>
      <c r="J54" s="68"/>
      <c r="K54" s="69"/>
      <c r="L54" s="69"/>
      <c r="M54" s="69"/>
      <c r="N54" s="69"/>
      <c r="O54" s="69"/>
      <c r="P54" s="69"/>
      <c r="Q54" s="68"/>
      <c r="R54" s="68"/>
    </row>
    <row r="55" spans="1:18" ht="18.75" x14ac:dyDescent="0.3">
      <c r="A55" s="66"/>
      <c r="B55" s="66"/>
      <c r="C55" s="154"/>
      <c r="D55" s="154"/>
      <c r="E55" s="68"/>
      <c r="F55" s="154"/>
      <c r="G55" s="232"/>
      <c r="H55" s="154"/>
      <c r="I55" s="154"/>
      <c r="J55" s="68"/>
      <c r="K55" s="69"/>
      <c r="L55" s="69"/>
      <c r="M55" s="69"/>
      <c r="N55" s="69"/>
      <c r="O55" s="69"/>
      <c r="P55" s="69"/>
      <c r="Q55" s="68"/>
      <c r="R55" s="68"/>
    </row>
    <row r="56" spans="1:18" ht="18.75" x14ac:dyDescent="0.3">
      <c r="A56" s="66"/>
      <c r="B56" s="66"/>
      <c r="C56" s="154"/>
      <c r="D56" s="154"/>
      <c r="E56" s="68"/>
      <c r="F56" s="154"/>
      <c r="G56" s="232"/>
      <c r="H56" s="154"/>
      <c r="I56" s="154"/>
      <c r="J56" s="68"/>
      <c r="K56" s="69"/>
      <c r="L56" s="69"/>
      <c r="M56" s="69"/>
      <c r="N56" s="69"/>
      <c r="O56" s="69"/>
      <c r="P56" s="69"/>
      <c r="Q56" s="68"/>
      <c r="R56" s="68"/>
    </row>
    <row r="57" spans="1:18" ht="18.75" x14ac:dyDescent="0.3">
      <c r="A57" s="66"/>
      <c r="B57" s="66"/>
      <c r="C57" s="154"/>
      <c r="D57" s="154"/>
      <c r="E57" s="68"/>
      <c r="F57" s="154"/>
      <c r="G57" s="232"/>
      <c r="H57" s="154"/>
      <c r="I57" s="154"/>
      <c r="J57" s="68"/>
      <c r="K57" s="69"/>
      <c r="L57" s="69"/>
      <c r="M57" s="69"/>
      <c r="N57" s="69"/>
      <c r="O57" s="69"/>
      <c r="P57" s="69"/>
      <c r="Q57" s="68"/>
      <c r="R57" s="68"/>
    </row>
    <row r="58" spans="1:18" ht="18.75" x14ac:dyDescent="0.3">
      <c r="A58" s="66"/>
      <c r="B58" s="66"/>
      <c r="C58" s="68"/>
      <c r="D58" s="68"/>
      <c r="E58" s="68"/>
      <c r="F58" s="68"/>
      <c r="G58" s="68"/>
      <c r="H58" s="68"/>
      <c r="I58" s="68"/>
      <c r="J58" s="68"/>
      <c r="K58" s="69"/>
      <c r="L58" s="69"/>
      <c r="M58" s="69"/>
      <c r="N58" s="69"/>
      <c r="O58" s="69"/>
      <c r="P58" s="69"/>
      <c r="Q58" s="68"/>
      <c r="R58" s="68"/>
    </row>
    <row r="59" spans="1:18" ht="18.75" x14ac:dyDescent="0.3">
      <c r="A59" s="66"/>
      <c r="B59" s="66"/>
      <c r="C59" s="68"/>
      <c r="D59" s="68"/>
      <c r="E59" s="68"/>
      <c r="F59" s="68"/>
      <c r="G59" s="68"/>
      <c r="H59" s="68"/>
      <c r="I59" s="68"/>
      <c r="J59" s="68"/>
      <c r="K59" s="69"/>
      <c r="L59" s="69"/>
      <c r="M59" s="69"/>
      <c r="N59" s="69"/>
      <c r="O59" s="69"/>
      <c r="P59" s="69"/>
      <c r="Q59" s="68"/>
      <c r="R59" s="68"/>
    </row>
    <row r="60" spans="1:18" ht="18.75" x14ac:dyDescent="0.3">
      <c r="A60" s="66"/>
      <c r="B60" s="66"/>
      <c r="C60" s="75" t="s">
        <v>68</v>
      </c>
      <c r="D60" s="68"/>
      <c r="E60" s="68"/>
      <c r="F60" s="68"/>
      <c r="G60" s="68"/>
      <c r="H60" s="68"/>
      <c r="I60" s="68"/>
      <c r="J60" s="68"/>
      <c r="K60" s="69"/>
      <c r="L60" s="69"/>
      <c r="M60" s="69"/>
      <c r="N60" s="69"/>
      <c r="O60" s="69"/>
      <c r="P60" s="69"/>
      <c r="Q60" s="68"/>
      <c r="R60" s="68"/>
    </row>
    <row r="61" spans="1:18" ht="18.75" x14ac:dyDescent="0.3">
      <c r="A61" s="66"/>
      <c r="B61" s="66"/>
      <c r="C61" s="75" t="s">
        <v>69</v>
      </c>
      <c r="D61" s="75"/>
      <c r="E61" s="75"/>
      <c r="F61" s="75"/>
      <c r="G61" s="75"/>
      <c r="H61" s="75"/>
      <c r="I61" s="75"/>
      <c r="J61" s="68"/>
      <c r="K61" s="69"/>
      <c r="L61" s="69"/>
      <c r="M61" s="69"/>
      <c r="N61" s="69"/>
      <c r="O61" s="69"/>
      <c r="P61" s="69"/>
      <c r="Q61" s="68"/>
      <c r="R61" s="68"/>
    </row>
    <row r="62" spans="1:18" ht="18.75" x14ac:dyDescent="0.3">
      <c r="A62" s="66"/>
      <c r="B62" s="66"/>
      <c r="C62" s="809" t="s">
        <v>70</v>
      </c>
      <c r="D62" s="809"/>
      <c r="E62" s="809"/>
      <c r="F62" s="809"/>
      <c r="G62" s="809"/>
      <c r="H62" s="809"/>
      <c r="I62" s="809"/>
      <c r="J62" s="809"/>
      <c r="K62" s="809"/>
      <c r="L62" s="809"/>
      <c r="M62" s="809"/>
      <c r="N62" s="151"/>
      <c r="O62" s="151"/>
      <c r="P62" s="151"/>
      <c r="Q62" s="68"/>
      <c r="R62" s="68"/>
    </row>
    <row r="63" spans="1:18" ht="18.75" x14ac:dyDescent="0.3">
      <c r="A63" s="66"/>
      <c r="B63" s="66"/>
      <c r="C63" s="80" t="s">
        <v>71</v>
      </c>
      <c r="D63" s="68"/>
      <c r="E63" s="68"/>
      <c r="F63" s="68"/>
      <c r="G63" s="68"/>
      <c r="H63" s="68"/>
      <c r="I63" s="68"/>
      <c r="J63" s="68"/>
      <c r="K63" s="69"/>
      <c r="L63" s="69"/>
      <c r="M63" s="69"/>
      <c r="N63" s="69"/>
      <c r="O63" s="69"/>
      <c r="P63" s="69"/>
      <c r="Q63" s="68"/>
      <c r="R63" s="68"/>
    </row>
    <row r="64" spans="1:18" ht="18.75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7"/>
      <c r="L64" s="67"/>
      <c r="M64" s="67"/>
      <c r="N64" s="67"/>
      <c r="O64" s="67"/>
      <c r="P64" s="67"/>
      <c r="Q64" s="66"/>
      <c r="R64" s="66"/>
    </row>
  </sheetData>
  <mergeCells count="29">
    <mergeCell ref="E2:E3"/>
    <mergeCell ref="G2:J3"/>
    <mergeCell ref="F2:F3"/>
    <mergeCell ref="C23:J23"/>
    <mergeCell ref="C21:J21"/>
    <mergeCell ref="C24:J24"/>
    <mergeCell ref="C62:M62"/>
    <mergeCell ref="A35:R35"/>
    <mergeCell ref="C42:D42"/>
    <mergeCell ref="F42:I42"/>
    <mergeCell ref="K42:Q42"/>
    <mergeCell ref="C51:D51"/>
    <mergeCell ref="F51:I51"/>
    <mergeCell ref="C26:E26"/>
    <mergeCell ref="S14:U14"/>
    <mergeCell ref="S15:U15"/>
    <mergeCell ref="S17:U17"/>
    <mergeCell ref="B2:D3"/>
    <mergeCell ref="K2:R3"/>
    <mergeCell ref="B10:B11"/>
    <mergeCell ref="C10:D10"/>
    <mergeCell ref="E10:E11"/>
    <mergeCell ref="F10:F11"/>
    <mergeCell ref="H10:J10"/>
    <mergeCell ref="K10:L10"/>
    <mergeCell ref="M10:M11"/>
    <mergeCell ref="N10:N11"/>
    <mergeCell ref="O10:R10"/>
    <mergeCell ref="G10:G11"/>
  </mergeCells>
  <pageMargins left="1.5748031496062993" right="0.31496062992125984" top="0.35433070866141736" bottom="0.35433070866141736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todas especializaciones</vt:lpstr>
      <vt:lpstr>GF7</vt:lpstr>
      <vt:lpstr>GYM26</vt:lpstr>
      <vt:lpstr>GPD14</vt:lpstr>
      <vt:lpstr>GT5</vt:lpstr>
      <vt:lpstr>GF8</vt:lpstr>
      <vt:lpstr>GT6</vt:lpstr>
      <vt:lpstr>GYM27</vt:lpstr>
      <vt:lpstr>FORMATO SOLICITUD DE CONTRATO</vt:lpstr>
      <vt:lpstr>'FORMATO SOLICITUD DE CONTRATO'!Área_de_impresión</vt:lpstr>
      <vt:lpstr>'GF7'!Área_de_impresión</vt:lpstr>
      <vt:lpstr>'GF8'!Área_de_impresión</vt:lpstr>
      <vt:lpstr>'GPD14'!Área_de_impresión</vt:lpstr>
      <vt:lpstr>'GT5'!Área_de_impresión</vt:lpstr>
      <vt:lpstr>'GT6'!Área_de_impresión</vt:lpstr>
      <vt:lpstr>'GYM26'!Área_de_impresión</vt:lpstr>
      <vt:lpstr>'GYM27'!Área_de_impresión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Alzate Trujillo</dc:creator>
  <cp:lastModifiedBy>Arturo Latorre Ortiz</cp:lastModifiedBy>
  <cp:lastPrinted>2015-03-26T19:12:22Z</cp:lastPrinted>
  <dcterms:created xsi:type="dcterms:W3CDTF">2012-12-11T00:34:12Z</dcterms:created>
  <dcterms:modified xsi:type="dcterms:W3CDTF">2018-05-03T21:56:49Z</dcterms:modified>
</cp:coreProperties>
</file>